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300" windowWidth="12120" windowHeight="9000" activeTab="0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</sheets>
  <definedNames>
    <definedName name="PAGE1">'Page 1'!$A$1:$K$64</definedName>
    <definedName name="PAGE2">'Page 2'!$A$1:$K$60</definedName>
    <definedName name="PAGE3">'Page 3'!$A$1:$J$57</definedName>
    <definedName name="PAGE4">'Page 4'!$A$1:$J$56</definedName>
    <definedName name="PAGE5">'Page 5'!$A$1:$K$66</definedName>
    <definedName name="PAGE6">'Page 6'!$A$1:$J$61</definedName>
    <definedName name="_xlnm.Print_Area" localSheetId="0">'Page 1'!$A$1:$L$65</definedName>
    <definedName name="_xlnm.Print_Area" localSheetId="1">'Page 2'!$A$1:$L$60</definedName>
    <definedName name="_xlnm.Print_Area" localSheetId="2">'Page 3'!$A$1:$K$56</definedName>
    <definedName name="_xlnm.Print_Area" localSheetId="3">'Page 4'!$A$1:$J$56</definedName>
    <definedName name="_xlnm.Print_Area" localSheetId="4">'Page 5'!$A$1:$M$66</definedName>
    <definedName name="_xlnm.Print_Area" localSheetId="5">'Page 6'!$A$1:$K$62</definedName>
    <definedName name="_xlnm.Print_Area">'Page 1'!$A$1:$K$64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<sst xmlns="http://schemas.openxmlformats.org/spreadsheetml/2006/main" count="365" uniqueCount="295">
  <si>
    <t>Prestar Resources Berhad</t>
  </si>
  <si>
    <t>Notes to the Interim Financial Report for the period ended  31 December 2003</t>
  </si>
  <si>
    <t>1</t>
  </si>
  <si>
    <t>2</t>
  </si>
  <si>
    <t>3</t>
  </si>
  <si>
    <t>4</t>
  </si>
  <si>
    <t>5</t>
  </si>
  <si>
    <t>6</t>
  </si>
  <si>
    <t xml:space="preserve">i ) </t>
  </si>
  <si>
    <t xml:space="preserve">ii) </t>
  </si>
  <si>
    <t>Accounting policies and methods of computation</t>
  </si>
  <si>
    <t>The interim financial statement has been prepared in accordance with MASB 26 Interim Financial</t>
  </si>
  <si>
    <t xml:space="preserve">Reporting and Chapter 9  of the MSEB  Listing Requirements.The preparation of quarterly  financial </t>
  </si>
  <si>
    <t>statement was   based on accounting policies and methods of computation consistent  with those</t>
  </si>
  <si>
    <t>adopted in the annual financial statement for the year ended 31 Dec 2002  except for the adoption</t>
  </si>
  <si>
    <t>of MASB 25 ( Income Taxes) and MASB 29 ( Employee Benefits)  which became effective during</t>
  </si>
  <si>
    <t>the year.</t>
  </si>
  <si>
    <t xml:space="preserve">The changes and effects of adopting MASB 25 and MASB 29  which resulted  in prior  year </t>
  </si>
  <si>
    <t>adjustments is   shown in note 27.</t>
  </si>
  <si>
    <t>Qualified audit report</t>
  </si>
  <si>
    <t>The audit report of the most recent annual financial statement for the year ended 31 December</t>
  </si>
  <si>
    <t>2002 was not qualified.</t>
  </si>
  <si>
    <t>Seasonal or cyclicality factors</t>
  </si>
  <si>
    <t>The Group faces minor seasonal and cyclical fluctuations during the major festive seasons such</t>
  </si>
  <si>
    <t>as Hari Raya Aidil Fitri  and Chinese New Year celebrations.</t>
  </si>
  <si>
    <t xml:space="preserve">The nature and amount of items affecting assets, liabilities, equity, net income, or </t>
  </si>
  <si>
    <t>cash flows that are unusual because of their nature, size or incidence</t>
  </si>
  <si>
    <t>There was no unusual items in the quarterly financial statement under review.</t>
  </si>
  <si>
    <t>Changes in Estimates</t>
  </si>
  <si>
    <t>There are no significant changes in the estimates of amount, which give a material effect in the</t>
  </si>
  <si>
    <t>current interim period.</t>
  </si>
  <si>
    <t xml:space="preserve">Issuances, cancellations, repurchases, resale and repayments of debt and equity </t>
  </si>
  <si>
    <t>securities</t>
  </si>
  <si>
    <t>Employees'  Share Option Scheme &amp; Bonus Issue</t>
  </si>
  <si>
    <t>The paid-up share capital of the Company has been increased from RM41 560 000 to RM87 068 900</t>
  </si>
  <si>
    <t>as a result of :</t>
  </si>
  <si>
    <t>(a)  the exercised of  2,243,000 option of RM1.00 each per share pursuant to the Company ESOS;</t>
  </si>
  <si>
    <t>(b) the bonus issue of 43,265,900 shares on the basis of one (1) new ordinary share for every one (1)</t>
  </si>
  <si>
    <t xml:space="preserve">     existing ordinary shares held in Prestar on 12 September 2003.</t>
  </si>
  <si>
    <t>Share Buy-Back</t>
  </si>
  <si>
    <t>Details of share buy-back for the financial year to date as below :</t>
  </si>
  <si>
    <t xml:space="preserve"> </t>
  </si>
  <si>
    <t>There were no other issuances, cancellations, repurchases, resale and repayments of debt and</t>
  </si>
  <si>
    <t>equity securities other than as disclosed above.</t>
  </si>
  <si>
    <t>Month</t>
  </si>
  <si>
    <t>Balance b/f</t>
  </si>
  <si>
    <t>Jan 03</t>
  </si>
  <si>
    <t>Feb 03</t>
  </si>
  <si>
    <t>Mar 03</t>
  </si>
  <si>
    <t>Apr 03</t>
  </si>
  <si>
    <t>May 03</t>
  </si>
  <si>
    <t>Jun 03</t>
  </si>
  <si>
    <t>Jul 03</t>
  </si>
  <si>
    <t>Balance c/f</t>
  </si>
  <si>
    <t>(123066-A )</t>
  </si>
  <si>
    <t>Price per share (RM)</t>
  </si>
  <si>
    <t>Lowest</t>
  </si>
  <si>
    <t>Highest</t>
  </si>
  <si>
    <t>Average</t>
  </si>
  <si>
    <t>No. of</t>
  </si>
  <si>
    <t>shares</t>
  </si>
  <si>
    <t>repurchase</t>
  </si>
  <si>
    <t>Total</t>
  </si>
  <si>
    <t>paid</t>
  </si>
  <si>
    <t>RM'000</t>
  </si>
  <si>
    <t>[ Page 1 ]</t>
  </si>
  <si>
    <t>No of shares</t>
  </si>
  <si>
    <t>held as</t>
  </si>
  <si>
    <t>treasury share</t>
  </si>
  <si>
    <t>Notes to the  Interim Financial Report for the period ended 31 December 2003</t>
  </si>
  <si>
    <t>7</t>
  </si>
  <si>
    <t>8</t>
  </si>
  <si>
    <t>9</t>
  </si>
  <si>
    <t>10</t>
  </si>
  <si>
    <t>11</t>
  </si>
  <si>
    <t>12</t>
  </si>
  <si>
    <t>Dividends paid (aggregate or per share) separately for ordinary share and other shares</t>
  </si>
  <si>
    <t>There was no dividend paid for the quarter ended 31 December 2003.</t>
  </si>
  <si>
    <t>Segment Information for the current financial year to date</t>
  </si>
  <si>
    <t xml:space="preserve">Revenue </t>
  </si>
  <si>
    <t>External Sales</t>
  </si>
  <si>
    <t>Inter-segment revenue</t>
  </si>
  <si>
    <t>Total Revenue</t>
  </si>
  <si>
    <t>Segment Result</t>
  </si>
  <si>
    <t>Operating Profit</t>
  </si>
  <si>
    <t>Finance Cost</t>
  </si>
  <si>
    <t>Interest Income</t>
  </si>
  <si>
    <t>Profit before taxation</t>
  </si>
  <si>
    <t>No analysis by geographical area has been presented as the Group operates principally within</t>
  </si>
  <si>
    <t>Malaysia.</t>
  </si>
  <si>
    <t>Valuations of property, plant and equipment</t>
  </si>
  <si>
    <t xml:space="preserve">The valuation of land &amp; buildings have been brought forward, without amendment from the </t>
  </si>
  <si>
    <t>previous annual financial statement.</t>
  </si>
  <si>
    <t xml:space="preserve">Material events subsequent to the end of the interim period that have not been reflected </t>
  </si>
  <si>
    <t>in the financial statements for the interim period</t>
  </si>
  <si>
    <t>In the opinion of the Directors, no item, transaction or event of a material nature has arisen during the</t>
  </si>
  <si>
    <t>period from the end of the reporting period to 20 February 2004, which is likely to affect substantially</t>
  </si>
  <si>
    <t>the results of the operations of the Group for the financial period ended 31 December 2003.</t>
  </si>
  <si>
    <t xml:space="preserve">The effect of changes in the composition of the enterprise during the interim period, </t>
  </si>
  <si>
    <t xml:space="preserve">including business combinations, acquisition or disposal of subsidiaries and long-term </t>
  </si>
  <si>
    <t>investments, restructurings, and discontinuing operations</t>
  </si>
  <si>
    <t>During the quarter under review, there was a change in the ownership of a subsidiary as follow</t>
  </si>
  <si>
    <t>Name of the Company</t>
  </si>
  <si>
    <t>Prestar Tooling Sdn Bhd</t>
  </si>
  <si>
    <t>Changes in contingent liabilities or contingent assets since the last annual</t>
  </si>
  <si>
    <t>balance sheet date.</t>
  </si>
  <si>
    <t>The contingent liabilities of the Company are as follows:</t>
  </si>
  <si>
    <t>Guarantees to financial institutions for credit facilities</t>
  </si>
  <si>
    <t>granted to subsidiaries - unsecured</t>
  </si>
  <si>
    <t>Trading</t>
  </si>
  <si>
    <t>Equity held</t>
  </si>
  <si>
    <t>at 30 Sep 2003</t>
  </si>
  <si>
    <t>Manufacturing</t>
  </si>
  <si>
    <t>Investment</t>
  </si>
  <si>
    <t>at 31 Dec 2003</t>
  </si>
  <si>
    <t xml:space="preserve">As at </t>
  </si>
  <si>
    <t>31.12.2003</t>
  </si>
  <si>
    <t>Elimination</t>
  </si>
  <si>
    <t>As at</t>
  </si>
  <si>
    <t>31.12.2002</t>
  </si>
  <si>
    <t>[ Page 2 ]</t>
  </si>
  <si>
    <t>Notes to the  Interim Financial Report for the period ended  31 December 2003</t>
  </si>
  <si>
    <t xml:space="preserve">Review of performance of the company and its principal subsidiaries </t>
  </si>
  <si>
    <t>for the current quarter and financial year to date</t>
  </si>
  <si>
    <t>The Group's revenue for the financial  year-to-date were  RM 345.3 million,about 9 %</t>
  </si>
  <si>
    <t xml:space="preserve">increase over that of  last year  though the quarter  under review registered a slight </t>
  </si>
  <si>
    <t>lower revenue of RM 85.1 miillion. Net profit  for the year  under review also reduced</t>
  </si>
  <si>
    <t>slightly  by about  4 % to RM 11.4 million when compared to last year's RM 11.8 million.</t>
  </si>
  <si>
    <t xml:space="preserve">The slight reduction in  net profit for the Group were mainly due to the below expectation </t>
  </si>
  <si>
    <t>performance of a subsidiary's export business and rising prices of steel materials in line</t>
  </si>
  <si>
    <t>with global rising trend and continued  restrictive  trading condition of steel products in</t>
  </si>
  <si>
    <t>the country.</t>
  </si>
  <si>
    <t xml:space="preserve">Materials changes in the profit before taxation for the quarter reported </t>
  </si>
  <si>
    <t>on as compared with the immediate preceding quarter.</t>
  </si>
  <si>
    <t xml:space="preserve">Group revenue for the current quarter reduced slightly by 1.8  % to RM 85.16  million </t>
  </si>
  <si>
    <t xml:space="preserve">as compared  with the immediate preceding quarter of RM 86.7 million. Profit  before </t>
  </si>
  <si>
    <t>taxation for the quarter was much lower than the preceding quarter due to rising costs</t>
  </si>
  <si>
    <t>of materials,worldwide rise in steel prices as well as a subsidiary facing bigger losses.</t>
  </si>
  <si>
    <t>Prospects for the current financial year.</t>
  </si>
  <si>
    <t xml:space="preserve">Based on Budget 2004 announced by the government, Malaysian economy is expected to </t>
  </si>
  <si>
    <t>grow between  5.5 % to 6 %  in year 2004 . Steel sector business remains very competitive</t>
  </si>
  <si>
    <t>and challenging as restrictions on import and high duty on most of the steel materials remain</t>
  </si>
  <si>
    <t>unchanged while prices of all steel materials had been escalating and shortage emerging.</t>
  </si>
  <si>
    <t xml:space="preserve">Nevertheless , barring  any unforeseen circumstances, the Directors expect the performance </t>
  </si>
  <si>
    <t>of the Group to be better in year 2004 in line with the Group's imrpoved operational  efficiencies</t>
  </si>
  <si>
    <t>and the improved  economic condition of the country .</t>
  </si>
  <si>
    <t>Variance of actual profit from forecast profit / profit guarantee</t>
  </si>
  <si>
    <t>Not Applicable.</t>
  </si>
  <si>
    <t>Tax expenses</t>
  </si>
  <si>
    <t>-  current taxation</t>
  </si>
  <si>
    <t>-  deferred taxation</t>
  </si>
  <si>
    <t>-  in respect of prior years</t>
  </si>
  <si>
    <t>The effective tax rate of the Group for the current quarter and financial year-to-date is</t>
  </si>
  <si>
    <t xml:space="preserve">slightly lower than the statutory tax rate due to the availability of reinvestment allowance </t>
  </si>
  <si>
    <t>and unabsorbed losses for the set-off against taxable profits of several operating</t>
  </si>
  <si>
    <t>subsidiaries.</t>
  </si>
  <si>
    <t>Profit / (Losses) on sale of unquoted investments and/or properties</t>
  </si>
  <si>
    <t xml:space="preserve">The Group realised a profit of RM512,977 on the disposal of a parcel of leasehold land </t>
  </si>
  <si>
    <t>and building for the financial year to date.</t>
  </si>
  <si>
    <t>Current Quarter</t>
  </si>
  <si>
    <t>31/12/2003</t>
  </si>
  <si>
    <t>Current Year</t>
  </si>
  <si>
    <t>To date</t>
  </si>
  <si>
    <t xml:space="preserve">   [ Page 3 ]</t>
  </si>
  <si>
    <t xml:space="preserve">Quoted securities </t>
  </si>
  <si>
    <t>(a)</t>
  </si>
  <si>
    <t>(b)</t>
  </si>
  <si>
    <t>The status of corporate proposals announced but not completed at the latest</t>
  </si>
  <si>
    <t xml:space="preserve">practicable date which shall not be earlier than 7 days from the date of issue </t>
  </si>
  <si>
    <t>of the quarterly report.</t>
  </si>
  <si>
    <t>There are  no corporate proposals  announced  but not completed as at the date of</t>
  </si>
  <si>
    <t>this report.</t>
  </si>
  <si>
    <t>Group bank borrowings :</t>
  </si>
  <si>
    <t>Total group borrowings as at 31 December 2003 are as follows :-</t>
  </si>
  <si>
    <t>Long term bank loans - Secured</t>
  </si>
  <si>
    <t>Short term bank borrowings</t>
  </si>
  <si>
    <t>Secured :-</t>
  </si>
  <si>
    <t>Unsecured :-</t>
  </si>
  <si>
    <t xml:space="preserve">Total purchases consideration and sale proceeds of quoted securities  for  the </t>
  </si>
  <si>
    <t xml:space="preserve">current quarter and financial year to date and profit/loss arising therefrom are </t>
  </si>
  <si>
    <t>as follows :-</t>
  </si>
  <si>
    <t xml:space="preserve">Total Purchases </t>
  </si>
  <si>
    <t>Total Sale Proceeds</t>
  </si>
  <si>
    <t xml:space="preserve">Total Profit/(Loss) </t>
  </si>
  <si>
    <t>Investments in quoted securities as at 31 December 2003 are as follows :-</t>
  </si>
  <si>
    <t xml:space="preserve">(i)     At cost </t>
  </si>
  <si>
    <t>(ii)    At book value</t>
  </si>
  <si>
    <t>(iii)   At market value</t>
  </si>
  <si>
    <t>Total outstanding balances</t>
  </si>
  <si>
    <t>Repayments due within the next 12 months</t>
  </si>
  <si>
    <t xml:space="preserve">          Total  -  Long Term Bank Loans - Secured</t>
  </si>
  <si>
    <t>Bank overdrafts</t>
  </si>
  <si>
    <t>Revolving credits</t>
  </si>
  <si>
    <t>Bankers' acceptance &amp; trust receipts</t>
  </si>
  <si>
    <t xml:space="preserve">Current portion of long term loan </t>
  </si>
  <si>
    <t xml:space="preserve">          Total    -   Short Term Bank Borrowings</t>
  </si>
  <si>
    <t>Nil</t>
  </si>
  <si>
    <t>Year To date</t>
  </si>
  <si>
    <t>Sub-total</t>
  </si>
  <si>
    <t>[ Page 4 ]</t>
  </si>
  <si>
    <t xml:space="preserve">Financial instruments with off balance sheet risk at the latest  practicable date </t>
  </si>
  <si>
    <t>which shall not be earlier than 7 days from the date of issue of the quarterly report.</t>
  </si>
  <si>
    <t>Foreign currency contracts</t>
  </si>
  <si>
    <t xml:space="preserve">As at 20 February 2004, the Group had the following outstanding foreign currency contracts to </t>
  </si>
  <si>
    <t>hedge its committed purchases and sales in  foreign currencies.</t>
  </si>
  <si>
    <t>Sell :</t>
  </si>
  <si>
    <t>There is minimal credit risk because these contracts were entered into with reputable banks. All</t>
  </si>
  <si>
    <t xml:space="preserve">gains and losses arising from forward foreign exchange contracts are dealt with through the </t>
  </si>
  <si>
    <t>Income Statement upon maturity.</t>
  </si>
  <si>
    <t xml:space="preserve">Material litigation since the last annual balance sheet date which shall be </t>
  </si>
  <si>
    <t>made up to a date not earlier than 7 days from the date of issue of the</t>
  </si>
  <si>
    <t>quarterly report.</t>
  </si>
  <si>
    <t xml:space="preserve">i) Posmmit Steel Centre Sdn Bhd ( PSC )  ( formerly known as Summit Steel </t>
  </si>
  <si>
    <t xml:space="preserve">   Centre Sdn Bhd)   vs     Mikuni Steel (M) Sdn Bhd ( Mikuni )</t>
  </si>
  <si>
    <t>Changes since last annual report date</t>
  </si>
  <si>
    <t>PSC has filed a Summons in Chambers for Summary Judgement on 13 August</t>
  </si>
  <si>
    <t>2002 and the Kuala Lumpur High Court has granted their application for summary</t>
  </si>
  <si>
    <t xml:space="preserve">judgement on 28 February 2003. Mikuni filed an appeal against the decision of the </t>
  </si>
  <si>
    <t xml:space="preserve">Court to grant summary judgement to PSC on 6 March 2003 and the hearing date </t>
  </si>
  <si>
    <t>was fixed on 21 May 2003 and subsequently postponed to 3 September 2003.</t>
  </si>
  <si>
    <t>The defendant's notice for Pre-Trial Case Management was dismissed on 9 Feb</t>
  </si>
  <si>
    <t>2004 while PSC's application to strike out the defendant's counter-claim was</t>
  </si>
  <si>
    <t>fixed for hearing on 1 Mar 2004.</t>
  </si>
  <si>
    <t>The appeal by Mikuni was dismissed with cost by the High Court on 3 Sept 2003</t>
  </si>
  <si>
    <t>and the hearing date for Originating Summons in respect of the foreclosure of the</t>
  </si>
  <si>
    <t>land assigned to PSC was fixed on 28 Oct 2003 and subsequently postponed to</t>
  </si>
  <si>
    <t>12 February 2004. The High Court has granted the order to auction the land and</t>
  </si>
  <si>
    <t>fixed the date of auction on 12 May 2004.</t>
  </si>
  <si>
    <t>ii) Prestar Engineering Sdn Bhd (PESB) vs Timer Steel Fab (M) Sdn Bhd ( TSF )</t>
  </si>
  <si>
    <t xml:space="preserve">On 31 Mar 2003, the Court dismissed  PESB's application for the appointment of </t>
  </si>
  <si>
    <t xml:space="preserve">an arbitrator. Upon the advice of Skrine,  PESB has re-filed in the application for </t>
  </si>
  <si>
    <t>the appointment of an arbitrator on 29 July 2003 and the hearing was fixed on 3 Dec.</t>
  </si>
  <si>
    <t xml:space="preserve">2003.and subsequently postponed for two times.The  new hearing date on PESB's </t>
  </si>
  <si>
    <t>application is now  fixed for hearing before the Judge on 29th Mar 2004.</t>
  </si>
  <si>
    <t xml:space="preserve">In the meantime, TSF has filed an application to strike out PESB's  appliction for </t>
  </si>
  <si>
    <t>appointment of an arbitrator, the Court has fixed  22nd Mar 2004 as the date for hearing</t>
  </si>
  <si>
    <t xml:space="preserve"> before the Registrar.</t>
  </si>
  <si>
    <t>Dividend</t>
  </si>
  <si>
    <t>The Directors recommend a final dividend of 5.0% less 28% tax amounting to RM3,115,145</t>
  </si>
  <si>
    <t>in respect of the financial year ended 31 December 2003, subject to shareholders' approval</t>
  </si>
  <si>
    <t>at the forthcoming Annual General Meeting of the Company.</t>
  </si>
  <si>
    <t>Currency</t>
  </si>
  <si>
    <t>US$</t>
  </si>
  <si>
    <t>Contract</t>
  </si>
  <si>
    <t>Amount</t>
  </si>
  <si>
    <t>( '000 )</t>
  </si>
  <si>
    <t>Equivaleny amount</t>
  </si>
  <si>
    <t>in Ringgit Malaysia</t>
  </si>
  <si>
    <t>Expiry Dates</t>
  </si>
  <si>
    <t xml:space="preserve">   4/3/2004 - 1/7/2004</t>
  </si>
  <si>
    <t xml:space="preserve">                 [ Page 5 ]</t>
  </si>
  <si>
    <t>Earnings per share</t>
  </si>
  <si>
    <t>Basic</t>
  </si>
  <si>
    <t>Net profit attributable to ordinary shareholders (RM'000)</t>
  </si>
  <si>
    <t>Number of ordinary shares  as of 1 January 2003</t>
  </si>
  <si>
    <t>Effect of ESOS exercised</t>
  </si>
  <si>
    <t xml:space="preserve">Effect of shares repurchased </t>
  </si>
  <si>
    <t>Bonus Issue</t>
  </si>
  <si>
    <t>Weighted average number of ordinary shares in issue</t>
  </si>
  <si>
    <t>Basic earnings per share (sen)</t>
  </si>
  <si>
    <t>Diluted</t>
  </si>
  <si>
    <t>Weighted average number of ordinary shares as above</t>
  </si>
  <si>
    <t>Effect of share option -ESOS</t>
  </si>
  <si>
    <t>Weighted average number of ordinary shares (diluted)</t>
  </si>
  <si>
    <t>Diluted earnings per share (sen)</t>
  </si>
  <si>
    <t>Capital commitments</t>
  </si>
  <si>
    <t>Property, plant and equipment</t>
  </si>
  <si>
    <t>Comparative figures</t>
  </si>
  <si>
    <t>As a result of adopting the MASB 25 - Income Taxes and MASB 29 - Employee Benefits</t>
  </si>
  <si>
    <t>the change in accounting policy has been accounted for restrospectively, and the</t>
  </si>
  <si>
    <t>comparative figures are restated as follows:</t>
  </si>
  <si>
    <t>At 1 Jan 2002</t>
  </si>
  <si>
    <t>- retained profits</t>
  </si>
  <si>
    <t>- revaluation reserves</t>
  </si>
  <si>
    <t>At 31 Dec 2002</t>
  </si>
  <si>
    <t>- Operating profit</t>
  </si>
  <si>
    <t>- Tax expenses</t>
  </si>
  <si>
    <t>- net profit for the year</t>
  </si>
  <si>
    <t>- Profit before taxation after minority</t>
  </si>
  <si>
    <t xml:space="preserve">   interest</t>
  </si>
  <si>
    <t>- Net changes in current liabilities</t>
  </si>
  <si>
    <t>At 1 Jan 2003</t>
  </si>
  <si>
    <t>- deferred tax liability</t>
  </si>
  <si>
    <t>- other payables</t>
  </si>
  <si>
    <t>Authorised and contracted for</t>
  </si>
  <si>
    <t>As previously</t>
  </si>
  <si>
    <t>reported</t>
  </si>
  <si>
    <t>Effect of  change in</t>
  </si>
  <si>
    <t>policy</t>
  </si>
  <si>
    <t>MASB 25</t>
  </si>
  <si>
    <t>MASB 29</t>
  </si>
  <si>
    <t>Current Quarter ended</t>
  </si>
  <si>
    <t>As at 31.12.2003</t>
  </si>
  <si>
    <t>As restated</t>
  </si>
  <si>
    <t>[ Page 6 ]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</si>
</sst>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sz val="11"/>
      <name val="Nimrod"/>
      <family val="0"/>
    </font>
    <font>
      <u val="single"/>
      <sz val="12"/>
      <name val="Arial"/>
      <family val="0"/>
    </font>
    <font>
      <sz val="12"/>
      <name val="Times New Roman"/>
      <family val="0"/>
    </font>
    <font>
      <b/>
      <sz val="12"/>
      <name val="Times New Roman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justify"/>
    </xf>
    <xf numFmtId="0" fontId="0" fillId="0" borderId="0" xfId="0" applyNumberFormat="1" applyFont="1" applyAlignment="1">
      <alignment horizontal="justify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0" fillId="0" borderId="1" xfId="0" applyNumberFormat="1" applyFont="1" applyAlignment="1">
      <alignment horizontal="center"/>
    </xf>
    <xf numFmtId="0" fontId="0" fillId="0" borderId="1" xfId="0" applyNumberFormat="1" applyFont="1" applyAlignment="1">
      <alignment horizontal="centerContinuous"/>
    </xf>
    <xf numFmtId="0" fontId="0" fillId="0" borderId="2" xfId="0" applyNumberFormat="1" applyFont="1" applyAlignment="1">
      <alignment horizontal="centerContinuous"/>
    </xf>
    <xf numFmtId="0" fontId="0" fillId="0" borderId="3" xfId="0" applyNumberFormat="1" applyAlignment="1">
      <alignment/>
    </xf>
    <xf numFmtId="0" fontId="0" fillId="0" borderId="3" xfId="0" applyNumberFormat="1" applyFont="1" applyAlignment="1">
      <alignment horizontal="center"/>
    </xf>
    <xf numFmtId="4" fontId="0" fillId="0" borderId="1" xfId="0" applyNumberFormat="1" applyFont="1" applyAlignment="1">
      <alignment horizontal="center"/>
    </xf>
    <xf numFmtId="3" fontId="0" fillId="0" borderId="1" xfId="0" applyNumberFormat="1" applyFont="1" applyAlignment="1">
      <alignment horizontal="center"/>
    </xf>
    <xf numFmtId="4" fontId="0" fillId="0" borderId="3" xfId="0" applyNumberFormat="1" applyFont="1" applyAlignment="1">
      <alignment horizontal="center"/>
    </xf>
    <xf numFmtId="3" fontId="0" fillId="0" borderId="3" xfId="0" applyNumberFormat="1" applyFont="1" applyAlignment="1">
      <alignment horizontal="center"/>
    </xf>
    <xf numFmtId="3" fontId="0" fillId="0" borderId="3" xfId="0" applyNumberFormat="1" applyFont="1" applyAlignment="1">
      <alignment/>
    </xf>
    <xf numFmtId="3" fontId="0" fillId="0" borderId="1" xfId="0" applyNumberFormat="1" applyFont="1" applyAlignment="1">
      <alignment/>
    </xf>
    <xf numFmtId="0" fontId="0" fillId="0" borderId="2" xfId="0" applyNumberFormat="1" applyAlignment="1">
      <alignment/>
    </xf>
    <xf numFmtId="0" fontId="0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2" xfId="0" applyNumberFormat="1" applyFont="1" applyAlignment="1">
      <alignment/>
    </xf>
    <xf numFmtId="0" fontId="0" fillId="0" borderId="4" xfId="0" applyNumberFormat="1" applyAlignment="1">
      <alignment/>
    </xf>
    <xf numFmtId="3" fontId="0" fillId="0" borderId="4" xfId="0" applyNumberFormat="1" applyAlignment="1">
      <alignment/>
    </xf>
    <xf numFmtId="3" fontId="0" fillId="0" borderId="0" xfId="0" applyNumberFormat="1" applyAlignment="1">
      <alignment/>
    </xf>
    <xf numFmtId="3" fontId="4" fillId="0" borderId="2" xfId="0" applyNumberFormat="1" applyFont="1" applyAlignment="1">
      <alignment/>
    </xf>
    <xf numFmtId="0" fontId="7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8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Continuous"/>
    </xf>
    <xf numFmtId="3" fontId="9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3" fontId="0" fillId="0" borderId="2" xfId="0" applyNumberFormat="1" applyFont="1" applyAlignment="1">
      <alignment horizontal="right"/>
    </xf>
    <xf numFmtId="3" fontId="0" fillId="0" borderId="2" xfId="0" applyNumberFormat="1" applyFont="1" applyAlignment="1">
      <alignment/>
    </xf>
    <xf numFmtId="0" fontId="0" fillId="0" borderId="0" xfId="0" applyNumberFormat="1" applyFont="1" applyAlignment="1">
      <alignment/>
    </xf>
    <xf numFmtId="3" fontId="0" fillId="0" borderId="4" xfId="0" applyNumberFormat="1" applyFont="1" applyAlignment="1">
      <alignment/>
    </xf>
    <xf numFmtId="0" fontId="0" fillId="0" borderId="4" xfId="0" applyNumberFormat="1" applyFont="1" applyAlignment="1">
      <alignment/>
    </xf>
    <xf numFmtId="0" fontId="0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4" xfId="0" applyNumberFormat="1" applyFont="1" applyAlignment="1">
      <alignment horizontal="center"/>
    </xf>
    <xf numFmtId="0" fontId="0" fillId="0" borderId="4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center"/>
    </xf>
    <xf numFmtId="3" fontId="4" fillId="0" borderId="4" xfId="0" applyNumberFormat="1" applyFont="1" applyAlignment="1">
      <alignment/>
    </xf>
    <xf numFmtId="0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centerContinuous"/>
    </xf>
    <xf numFmtId="3" fontId="4" fillId="0" borderId="1" xfId="0" applyNumberFormat="1" applyFont="1" applyAlignment="1">
      <alignment/>
    </xf>
    <xf numFmtId="3" fontId="4" fillId="0" borderId="2" xfId="0" applyNumberFormat="1" applyFont="1" applyAlignment="1">
      <alignment/>
    </xf>
    <xf numFmtId="3" fontId="0" fillId="0" borderId="1" xfId="0" applyNumberFormat="1" applyFont="1" applyAlignment="1">
      <alignment horizontal="center"/>
    </xf>
    <xf numFmtId="3" fontId="0" fillId="0" borderId="1" xfId="0" applyNumberFormat="1" applyFont="1" applyAlignment="1">
      <alignment horizontal="centerContinuous"/>
    </xf>
    <xf numFmtId="3" fontId="4" fillId="0" borderId="2" xfId="0" applyNumberFormat="1" applyFont="1" applyAlignment="1">
      <alignment horizontal="centerContinuous"/>
    </xf>
    <xf numFmtId="0" fontId="0" fillId="0" borderId="2" xfId="0" applyNumberFormat="1" applyFont="1" applyAlignment="1">
      <alignment/>
    </xf>
    <xf numFmtId="3" fontId="4" fillId="0" borderId="3" xfId="0" applyNumberFormat="1" applyFont="1" applyAlignment="1">
      <alignment/>
    </xf>
    <xf numFmtId="0" fontId="0" fillId="0" borderId="3" xfId="0" applyNumberFormat="1" applyFont="1" applyAlignment="1">
      <alignment/>
    </xf>
    <xf numFmtId="0" fontId="0" fillId="0" borderId="3" xfId="0" applyNumberFormat="1" applyFont="1" applyAlignment="1">
      <alignment horizontal="center"/>
    </xf>
    <xf numFmtId="0" fontId="0" fillId="0" borderId="3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0" fillId="0" borderId="1" xfId="0" applyNumberFormat="1" applyFont="1" applyAlignment="1">
      <alignment/>
    </xf>
    <xf numFmtId="3" fontId="0" fillId="0" borderId="1" xfId="0" applyNumberFormat="1" applyFont="1" applyAlignment="1">
      <alignment/>
    </xf>
    <xf numFmtId="3" fontId="0" fillId="0" borderId="1" xfId="0" applyNumberFormat="1" applyFont="1" applyAlignment="1">
      <alignment horizontal="centerContinuous"/>
    </xf>
    <xf numFmtId="3" fontId="0" fillId="0" borderId="2" xfId="0" applyNumberFormat="1" applyFont="1" applyAlignment="1">
      <alignment horizontal="centerContinuous"/>
    </xf>
    <xf numFmtId="3" fontId="0" fillId="0" borderId="1" xfId="0" applyNumberFormat="1" applyFont="1" applyAlignment="1">
      <alignment horizontal="center"/>
    </xf>
    <xf numFmtId="3" fontId="4" fillId="0" borderId="0" xfId="0" applyNumberFormat="1" applyFont="1" applyAlignment="1">
      <alignment horizontal="center" wrapText="1"/>
    </xf>
    <xf numFmtId="3" fontId="8" fillId="0" borderId="5" xfId="0" applyNumberFormat="1" applyFont="1" applyAlignment="1">
      <alignment/>
    </xf>
    <xf numFmtId="3" fontId="0" fillId="0" borderId="2" xfId="0" applyNumberFormat="1" applyAlignment="1">
      <alignment/>
    </xf>
    <xf numFmtId="4" fontId="4" fillId="0" borderId="0" xfId="0" applyNumberFormat="1" applyFont="1" applyAlignment="1">
      <alignment/>
    </xf>
    <xf numFmtId="0" fontId="0" fillId="0" borderId="5" xfId="0" applyNumberFormat="1" applyAlignment="1">
      <alignment/>
    </xf>
    <xf numFmtId="0" fontId="0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0" fontId="0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14"/>
  <sheetViews>
    <sheetView showGridLines="0" tabSelected="1"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2.6640625" style="1" customWidth="1"/>
    <col min="2" max="2" width="6.6640625" style="1" customWidth="1"/>
    <col min="3" max="3" width="3.6640625" style="1" customWidth="1"/>
    <col min="4" max="4" width="10.6640625" style="1" customWidth="1"/>
    <col min="5" max="8" width="9.6640625" style="1" customWidth="1"/>
    <col min="9" max="9" width="8.6640625" style="1" customWidth="1"/>
    <col min="10" max="10" width="12.4453125" style="1" customWidth="1"/>
    <col min="11" max="11" width="5.6640625" style="1" customWidth="1"/>
    <col min="12" max="16384" width="9.6640625" style="1" customWidth="1"/>
  </cols>
  <sheetData>
    <row r="1" spans="1:12" ht="15.75">
      <c r="A1" s="2"/>
      <c r="B1" s="2"/>
      <c r="C1" s="2"/>
      <c r="D1" s="2"/>
      <c r="E1" s="2"/>
      <c r="F1" s="2"/>
      <c r="G1" s="2"/>
      <c r="H1" s="2"/>
      <c r="I1" s="2"/>
      <c r="J1" s="3" t="s">
        <v>65</v>
      </c>
      <c r="K1" s="2"/>
      <c r="L1" s="2"/>
    </row>
    <row r="2" spans="1:12" ht="15.75">
      <c r="A2" s="2"/>
      <c r="B2" s="4" t="s">
        <v>0</v>
      </c>
      <c r="E2" s="5" t="s">
        <v>54</v>
      </c>
      <c r="L2" s="2"/>
    </row>
    <row r="3" spans="1:12" ht="15" customHeight="1">
      <c r="A3" s="2"/>
      <c r="B3" s="6" t="s">
        <v>1</v>
      </c>
      <c r="C3" s="7"/>
      <c r="L3" s="2"/>
    </row>
    <row r="4" spans="1:12" ht="15.75">
      <c r="A4" s="2"/>
      <c r="B4" s="8"/>
      <c r="L4" s="2"/>
    </row>
    <row r="5" spans="1:12" ht="15.75">
      <c r="A5" s="2"/>
      <c r="B5" s="8" t="s">
        <v>2</v>
      </c>
      <c r="C5" s="91" t="s">
        <v>10</v>
      </c>
      <c r="D5" s="10"/>
      <c r="E5" s="10"/>
      <c r="F5" s="10"/>
      <c r="G5" s="10"/>
      <c r="H5" s="10"/>
      <c r="I5" s="10"/>
      <c r="L5" s="2"/>
    </row>
    <row r="6" spans="1:12" ht="9" customHeight="1">
      <c r="A6" s="2"/>
      <c r="B6" s="8"/>
      <c r="C6" s="9"/>
      <c r="D6" s="10"/>
      <c r="E6" s="10"/>
      <c r="F6" s="10"/>
      <c r="G6" s="10"/>
      <c r="H6" s="10"/>
      <c r="I6" s="10"/>
      <c r="L6" s="2"/>
    </row>
    <row r="7" spans="1:12" ht="15.75">
      <c r="A7" s="2"/>
      <c r="B7" s="8"/>
      <c r="C7" s="92" t="s">
        <v>11</v>
      </c>
      <c r="D7" s="10"/>
      <c r="E7" s="10"/>
      <c r="F7" s="10"/>
      <c r="G7" s="10"/>
      <c r="H7" s="10"/>
      <c r="I7" s="10"/>
      <c r="L7" s="2"/>
    </row>
    <row r="8" spans="1:12" ht="15.75">
      <c r="A8" s="2"/>
      <c r="B8" s="8"/>
      <c r="C8" s="92" t="s">
        <v>12</v>
      </c>
      <c r="D8" s="10"/>
      <c r="E8" s="10"/>
      <c r="F8" s="10"/>
      <c r="G8" s="10"/>
      <c r="H8" s="10"/>
      <c r="I8" s="10"/>
      <c r="L8" s="2"/>
    </row>
    <row r="9" spans="1:12" ht="15.75">
      <c r="A9" s="2"/>
      <c r="B9" s="8"/>
      <c r="C9" s="92" t="s">
        <v>13</v>
      </c>
      <c r="D9" s="10"/>
      <c r="E9" s="10"/>
      <c r="F9" s="10"/>
      <c r="G9" s="10"/>
      <c r="H9" s="10"/>
      <c r="I9" s="10"/>
      <c r="L9" s="2"/>
    </row>
    <row r="10" spans="1:12" ht="15.75">
      <c r="A10" s="2"/>
      <c r="B10" s="8"/>
      <c r="C10" s="92" t="s">
        <v>14</v>
      </c>
      <c r="D10" s="10"/>
      <c r="E10" s="10"/>
      <c r="F10" s="10"/>
      <c r="G10" s="10"/>
      <c r="H10" s="10"/>
      <c r="I10" s="10"/>
      <c r="L10" s="2"/>
    </row>
    <row r="11" spans="1:12" ht="15.75">
      <c r="A11" s="2"/>
      <c r="B11" s="8"/>
      <c r="C11" s="92" t="s">
        <v>15</v>
      </c>
      <c r="D11" s="10"/>
      <c r="E11" s="10"/>
      <c r="F11" s="10"/>
      <c r="G11" s="10"/>
      <c r="H11" s="10"/>
      <c r="I11" s="10"/>
      <c r="L11" s="2"/>
    </row>
    <row r="12" spans="1:12" ht="15.75">
      <c r="A12" s="2"/>
      <c r="B12" s="8"/>
      <c r="C12" s="92" t="s">
        <v>16</v>
      </c>
      <c r="D12" s="10"/>
      <c r="E12" s="10"/>
      <c r="F12" s="10"/>
      <c r="G12" s="10"/>
      <c r="H12" s="10"/>
      <c r="I12" s="10"/>
      <c r="L12" s="2"/>
    </row>
    <row r="13" spans="1:12" ht="15.75">
      <c r="A13" s="2"/>
      <c r="B13" s="8"/>
      <c r="C13" s="92" t="s">
        <v>17</v>
      </c>
      <c r="D13" s="10"/>
      <c r="E13" s="10"/>
      <c r="F13" s="10"/>
      <c r="G13" s="10"/>
      <c r="H13" s="10"/>
      <c r="I13" s="10"/>
      <c r="L13" s="2"/>
    </row>
    <row r="14" spans="1:12" ht="15.75">
      <c r="A14" s="2"/>
      <c r="B14" s="8"/>
      <c r="C14" s="92" t="s">
        <v>18</v>
      </c>
      <c r="D14" s="10"/>
      <c r="E14" s="10"/>
      <c r="F14" s="10"/>
      <c r="G14" s="10"/>
      <c r="H14" s="10"/>
      <c r="I14" s="10"/>
      <c r="L14" s="2"/>
    </row>
    <row r="15" spans="1:12" ht="15.75">
      <c r="A15" s="2"/>
      <c r="B15" s="8"/>
      <c r="L15" s="2"/>
    </row>
    <row r="16" spans="1:12" ht="15.75">
      <c r="A16" s="2"/>
      <c r="B16" s="8" t="s">
        <v>3</v>
      </c>
      <c r="C16" s="3" t="s">
        <v>19</v>
      </c>
      <c r="L16" s="2"/>
    </row>
    <row r="17" spans="1:12" ht="9" customHeight="1">
      <c r="A17" s="2"/>
      <c r="B17" s="8"/>
      <c r="C17" s="3"/>
      <c r="L17" s="2"/>
    </row>
    <row r="18" spans="1:12" ht="15.75">
      <c r="A18" s="2"/>
      <c r="B18" s="8"/>
      <c r="C18" s="11" t="s">
        <v>20</v>
      </c>
      <c r="L18" s="2"/>
    </row>
    <row r="19" spans="1:12" ht="15.75">
      <c r="A19" s="2"/>
      <c r="B19" s="8"/>
      <c r="C19" s="11" t="s">
        <v>21</v>
      </c>
      <c r="L19" s="2"/>
    </row>
    <row r="20" spans="1:12" ht="15.75">
      <c r="A20" s="2"/>
      <c r="B20" s="8"/>
      <c r="L20" s="2"/>
    </row>
    <row r="21" spans="1:12" ht="15.75">
      <c r="A21" s="2"/>
      <c r="B21" s="8" t="s">
        <v>4</v>
      </c>
      <c r="C21" s="3" t="s">
        <v>22</v>
      </c>
      <c r="L21" s="2"/>
    </row>
    <row r="22" spans="1:12" ht="9" customHeight="1">
      <c r="A22" s="2"/>
      <c r="B22" s="8"/>
      <c r="C22" s="3"/>
      <c r="L22" s="2"/>
    </row>
    <row r="23" spans="1:12" ht="15.75">
      <c r="A23" s="2"/>
      <c r="B23" s="8"/>
      <c r="C23" s="11" t="s">
        <v>23</v>
      </c>
      <c r="L23" s="2"/>
    </row>
    <row r="24" spans="1:12" ht="15.75">
      <c r="A24" s="2"/>
      <c r="B24" s="8"/>
      <c r="C24" s="11" t="s">
        <v>24</v>
      </c>
      <c r="L24" s="2"/>
    </row>
    <row r="25" spans="1:12" ht="15.75">
      <c r="A25" s="2"/>
      <c r="B25" s="8"/>
      <c r="C25" s="11"/>
      <c r="L25" s="2"/>
    </row>
    <row r="26" spans="1:12" ht="15.75">
      <c r="A26" s="2"/>
      <c r="B26" s="8" t="s">
        <v>5</v>
      </c>
      <c r="C26" s="3" t="s">
        <v>25</v>
      </c>
      <c r="L26" s="2"/>
    </row>
    <row r="27" spans="1:12" ht="15.75">
      <c r="A27" s="2"/>
      <c r="B27" s="8"/>
      <c r="C27" s="3" t="s">
        <v>26</v>
      </c>
      <c r="L27" s="2"/>
    </row>
    <row r="28" spans="1:12" ht="9" customHeight="1">
      <c r="A28" s="2"/>
      <c r="B28" s="8"/>
      <c r="C28" s="3"/>
      <c r="L28" s="2"/>
    </row>
    <row r="29" spans="1:12" ht="15.75">
      <c r="A29" s="2"/>
      <c r="B29" s="8"/>
      <c r="C29" s="11" t="s">
        <v>27</v>
      </c>
      <c r="L29" s="2"/>
    </row>
    <row r="30" spans="1:12" ht="15.75">
      <c r="A30" s="2"/>
      <c r="B30" s="8"/>
      <c r="L30" s="2"/>
    </row>
    <row r="31" spans="1:12" ht="15.75">
      <c r="A31" s="2"/>
      <c r="B31" s="8" t="s">
        <v>6</v>
      </c>
      <c r="C31" s="3" t="s">
        <v>28</v>
      </c>
      <c r="L31" s="2"/>
    </row>
    <row r="32" spans="1:12" ht="9" customHeight="1">
      <c r="A32" s="2"/>
      <c r="B32" s="8"/>
      <c r="C32" s="3"/>
      <c r="L32" s="2"/>
    </row>
    <row r="33" spans="1:12" ht="15.75">
      <c r="A33" s="2"/>
      <c r="B33" s="8"/>
      <c r="C33" s="1" t="s">
        <v>29</v>
      </c>
      <c r="L33" s="2"/>
    </row>
    <row r="34" spans="1:255" ht="15.75">
      <c r="A34" s="12"/>
      <c r="B34" s="13"/>
      <c r="C34" s="14" t="s">
        <v>30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</row>
    <row r="35" spans="1:255" ht="15.75">
      <c r="A35" s="12"/>
      <c r="B35" s="13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</row>
    <row r="36" spans="1:255" ht="15.75">
      <c r="A36" s="12"/>
      <c r="B36" s="8" t="s">
        <v>7</v>
      </c>
      <c r="C36" s="3" t="s">
        <v>31</v>
      </c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</row>
    <row r="37" spans="1:255" ht="15.75">
      <c r="A37" s="12"/>
      <c r="B37" s="8"/>
      <c r="C37" s="3" t="s">
        <v>32</v>
      </c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</row>
    <row r="38" spans="1:255" ht="9" customHeight="1">
      <c r="A38" s="12"/>
      <c r="B38" s="8"/>
      <c r="C38" s="3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</row>
    <row r="39" spans="1:255" ht="15.75">
      <c r="A39" s="12"/>
      <c r="B39" s="15" t="s">
        <v>8</v>
      </c>
      <c r="C39" s="4" t="s">
        <v>33</v>
      </c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</row>
    <row r="40" spans="1:255" ht="15.75">
      <c r="A40" s="12"/>
      <c r="B40" s="8"/>
      <c r="C40" s="11" t="s">
        <v>34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</row>
    <row r="41" spans="1:255" ht="15.75">
      <c r="A41" s="12"/>
      <c r="B41" s="8"/>
      <c r="C41" s="11" t="s">
        <v>35</v>
      </c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</row>
    <row r="42" spans="1:255" ht="15.75">
      <c r="A42" s="12"/>
      <c r="B42" s="8"/>
      <c r="C42" s="11" t="s">
        <v>36</v>
      </c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</row>
    <row r="43" spans="1:255" ht="14.25" customHeight="1">
      <c r="A43" s="12"/>
      <c r="B43" s="8"/>
      <c r="C43" s="11" t="s">
        <v>37</v>
      </c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</row>
    <row r="44" spans="1:255" ht="15" customHeight="1">
      <c r="A44" s="12"/>
      <c r="B44" s="8"/>
      <c r="C44" s="11" t="s">
        <v>38</v>
      </c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</row>
    <row r="45" spans="1:255" ht="12" customHeight="1">
      <c r="A45" s="12"/>
      <c r="B45" s="8"/>
      <c r="C45" s="11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</row>
    <row r="46" spans="1:255" ht="15.75">
      <c r="A46" s="12"/>
      <c r="B46" s="15" t="s">
        <v>9</v>
      </c>
      <c r="C46" s="4" t="s">
        <v>39</v>
      </c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</row>
    <row r="47" spans="1:255" ht="15.75">
      <c r="A47" s="12"/>
      <c r="B47" s="8"/>
      <c r="C47" s="11" t="s">
        <v>40</v>
      </c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</row>
    <row r="48" spans="1:255" ht="9" customHeight="1">
      <c r="A48" s="12"/>
      <c r="B48" s="8"/>
      <c r="C48" s="11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</row>
    <row r="49" spans="1:255" ht="15.75">
      <c r="A49" s="12"/>
      <c r="B49" s="8"/>
      <c r="C49" s="11"/>
      <c r="D49" s="16"/>
      <c r="E49" s="17" t="s">
        <v>55</v>
      </c>
      <c r="F49" s="18"/>
      <c r="G49" s="18"/>
      <c r="H49" s="16" t="s">
        <v>59</v>
      </c>
      <c r="I49" s="16" t="s">
        <v>62</v>
      </c>
      <c r="J49" s="16" t="s">
        <v>66</v>
      </c>
      <c r="K49" s="19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</row>
    <row r="50" spans="1:255" ht="15.75">
      <c r="A50" s="12"/>
      <c r="B50" s="8"/>
      <c r="C50" s="11" t="s">
        <v>41</v>
      </c>
      <c r="D50" s="20" t="s">
        <v>44</v>
      </c>
      <c r="E50" s="16" t="s">
        <v>56</v>
      </c>
      <c r="F50" s="16" t="s">
        <v>57</v>
      </c>
      <c r="G50" s="16" t="s">
        <v>58</v>
      </c>
      <c r="H50" s="20" t="s">
        <v>60</v>
      </c>
      <c r="I50" s="20" t="s">
        <v>63</v>
      </c>
      <c r="J50" s="20" t="s">
        <v>67</v>
      </c>
      <c r="K50" s="19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</row>
    <row r="51" spans="1:255" ht="15.75">
      <c r="A51" s="12"/>
      <c r="B51" s="8"/>
      <c r="C51" s="11"/>
      <c r="D51" s="20"/>
      <c r="E51" s="20"/>
      <c r="F51" s="20"/>
      <c r="G51" s="20"/>
      <c r="H51" s="20" t="s">
        <v>61</v>
      </c>
      <c r="I51" s="20"/>
      <c r="J51" s="20" t="s">
        <v>68</v>
      </c>
      <c r="K51" s="19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</row>
    <row r="52" spans="1:255" ht="15.75">
      <c r="A52" s="12"/>
      <c r="B52" s="8"/>
      <c r="C52" s="11"/>
      <c r="D52" s="16" t="s">
        <v>41</v>
      </c>
      <c r="E52" s="21" t="s">
        <v>41</v>
      </c>
      <c r="F52" s="21" t="s">
        <v>41</v>
      </c>
      <c r="G52" s="21"/>
      <c r="H52" s="22" t="s">
        <v>41</v>
      </c>
      <c r="I52" s="22" t="s">
        <v>64</v>
      </c>
      <c r="J52" s="22"/>
      <c r="K52" s="19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</row>
    <row r="53" spans="1:255" ht="15.75">
      <c r="A53" s="12"/>
      <c r="B53" s="8"/>
      <c r="C53" s="11"/>
      <c r="D53" s="20" t="s">
        <v>45</v>
      </c>
      <c r="E53" s="23" t="s">
        <v>41</v>
      </c>
      <c r="F53" s="23" t="s">
        <v>41</v>
      </c>
      <c r="G53" s="23" t="s">
        <v>41</v>
      </c>
      <c r="H53" s="24">
        <v>193000</v>
      </c>
      <c r="I53" s="25">
        <v>529</v>
      </c>
      <c r="J53" s="25">
        <v>193000</v>
      </c>
      <c r="K53" s="19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</row>
    <row r="54" spans="1:255" ht="15.75">
      <c r="A54" s="12"/>
      <c r="B54" s="8"/>
      <c r="C54" s="11"/>
      <c r="D54" s="20" t="s">
        <v>46</v>
      </c>
      <c r="E54" s="23">
        <v>2.33</v>
      </c>
      <c r="F54" s="23">
        <v>2.39</v>
      </c>
      <c r="G54" s="23">
        <v>2.4</v>
      </c>
      <c r="H54" s="24">
        <v>100000</v>
      </c>
      <c r="I54" s="25">
        <v>240</v>
      </c>
      <c r="J54" s="25">
        <v>100000</v>
      </c>
      <c r="K54" s="19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</row>
    <row r="55" spans="1:255" ht="15.75">
      <c r="A55" s="12"/>
      <c r="B55" s="8"/>
      <c r="C55" s="11"/>
      <c r="D55" s="20" t="s">
        <v>47</v>
      </c>
      <c r="E55" s="23">
        <v>2.28</v>
      </c>
      <c r="F55" s="23">
        <v>2.34</v>
      </c>
      <c r="G55" s="23">
        <v>2.34</v>
      </c>
      <c r="H55" s="24">
        <v>53000</v>
      </c>
      <c r="I55" s="25">
        <v>124</v>
      </c>
      <c r="J55" s="25">
        <v>53000</v>
      </c>
      <c r="K55" s="19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</row>
    <row r="56" spans="1:255" ht="15.75">
      <c r="A56" s="12"/>
      <c r="B56" s="8"/>
      <c r="C56" s="11"/>
      <c r="D56" s="20" t="s">
        <v>48</v>
      </c>
      <c r="E56" s="23">
        <v>2.11</v>
      </c>
      <c r="F56" s="23">
        <v>2.22</v>
      </c>
      <c r="G56" s="23">
        <v>2.17</v>
      </c>
      <c r="H56" s="24">
        <v>58000</v>
      </c>
      <c r="I56" s="25">
        <v>126</v>
      </c>
      <c r="J56" s="25">
        <v>58000</v>
      </c>
      <c r="K56" s="19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</row>
    <row r="57" spans="1:255" ht="15.75">
      <c r="A57" s="12"/>
      <c r="B57" s="8"/>
      <c r="C57" s="11"/>
      <c r="D57" s="20" t="s">
        <v>49</v>
      </c>
      <c r="E57" s="23">
        <v>2.08</v>
      </c>
      <c r="F57" s="23">
        <v>2.08</v>
      </c>
      <c r="G57" s="23">
        <v>2.08</v>
      </c>
      <c r="H57" s="24">
        <v>29000</v>
      </c>
      <c r="I57" s="25">
        <v>61</v>
      </c>
      <c r="J57" s="25">
        <v>29000</v>
      </c>
      <c r="K57" s="19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</row>
    <row r="58" spans="1:255" ht="15.75">
      <c r="A58" s="12"/>
      <c r="B58" s="8"/>
      <c r="C58" s="11"/>
      <c r="D58" s="20" t="s">
        <v>50</v>
      </c>
      <c r="E58" s="23">
        <v>1.95</v>
      </c>
      <c r="F58" s="23">
        <v>2.14</v>
      </c>
      <c r="G58" s="23">
        <v>2.09</v>
      </c>
      <c r="H58" s="24">
        <v>56900</v>
      </c>
      <c r="I58" s="25">
        <v>119</v>
      </c>
      <c r="J58" s="25">
        <v>56900</v>
      </c>
      <c r="K58" s="19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</row>
    <row r="59" spans="1:255" ht="15.75">
      <c r="A59" s="12"/>
      <c r="B59" s="8"/>
      <c r="C59" s="11"/>
      <c r="D59" s="20" t="s">
        <v>51</v>
      </c>
      <c r="E59" s="23">
        <v>2.11</v>
      </c>
      <c r="F59" s="23">
        <v>2.11</v>
      </c>
      <c r="G59" s="23">
        <v>2.11</v>
      </c>
      <c r="H59" s="24">
        <v>26200</v>
      </c>
      <c r="I59" s="25">
        <v>55</v>
      </c>
      <c r="J59" s="25">
        <v>26200</v>
      </c>
      <c r="K59" s="19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</row>
    <row r="60" spans="1:255" ht="15.75">
      <c r="A60" s="12"/>
      <c r="B60" s="8"/>
      <c r="C60" s="11"/>
      <c r="D60" s="20" t="s">
        <v>52</v>
      </c>
      <c r="E60" s="23">
        <v>2.39</v>
      </c>
      <c r="F60" s="23">
        <v>2.42</v>
      </c>
      <c r="G60" s="23">
        <v>2.41</v>
      </c>
      <c r="H60" s="24">
        <v>21000</v>
      </c>
      <c r="I60" s="25">
        <v>51</v>
      </c>
      <c r="J60" s="25">
        <v>21000</v>
      </c>
      <c r="K60" s="19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</row>
    <row r="61" spans="1:255" ht="15.75">
      <c r="A61" s="12"/>
      <c r="B61" s="8"/>
      <c r="C61" s="11"/>
      <c r="D61" s="16" t="s">
        <v>53</v>
      </c>
      <c r="E61" s="21" t="s">
        <v>41</v>
      </c>
      <c r="F61" s="21" t="s">
        <v>41</v>
      </c>
      <c r="G61" s="16" t="s">
        <v>41</v>
      </c>
      <c r="H61" s="22">
        <f>SUM(H53:H60)</f>
        <v>537100</v>
      </c>
      <c r="I61" s="26">
        <f>SUM(I53:I60)</f>
        <v>1305</v>
      </c>
      <c r="J61" s="26">
        <f>SUM(J53:J60)</f>
        <v>537100</v>
      </c>
      <c r="K61" s="19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</row>
    <row r="62" spans="1:255" ht="9" customHeight="1">
      <c r="A62" s="12"/>
      <c r="B62" s="8"/>
      <c r="C62" s="11"/>
      <c r="D62" s="27"/>
      <c r="E62" s="27"/>
      <c r="F62" s="27"/>
      <c r="G62" s="27"/>
      <c r="H62" s="27"/>
      <c r="I62" s="27"/>
      <c r="J62" s="27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</row>
    <row r="63" spans="1:255" ht="15.75">
      <c r="A63" s="12"/>
      <c r="B63" s="8"/>
      <c r="C63" s="11" t="s">
        <v>42</v>
      </c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</row>
    <row r="64" spans="1:255" ht="15.75">
      <c r="A64" s="12"/>
      <c r="B64" s="8"/>
      <c r="C64" s="11" t="s">
        <v>43</v>
      </c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  <c r="IU64" s="12"/>
    </row>
    <row r="65" spans="1:255" ht="15.75">
      <c r="A65" s="12"/>
      <c r="B65" s="13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  <c r="IU65" s="12"/>
    </row>
    <row r="66" spans="1:255" ht="15.75">
      <c r="A66" s="12"/>
      <c r="B66" s="13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  <c r="IT66" s="12"/>
      <c r="IU66" s="12"/>
    </row>
    <row r="67" spans="1:255" ht="15.75">
      <c r="A67" s="12"/>
      <c r="B67" s="13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</row>
    <row r="68" spans="1:255" ht="15.75">
      <c r="A68" s="12"/>
      <c r="B68" s="13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  <c r="IU68" s="12"/>
    </row>
    <row r="69" spans="1:255" ht="15.75">
      <c r="A69" s="12"/>
      <c r="B69" s="13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</row>
    <row r="70" spans="1:255" ht="15.75">
      <c r="A70" s="12"/>
      <c r="B70" s="13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  <c r="IS70" s="12"/>
      <c r="IT70" s="12"/>
      <c r="IU70" s="12"/>
    </row>
    <row r="71" spans="1:255" ht="15.75">
      <c r="A71" s="12"/>
      <c r="B71" s="13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  <c r="IP71" s="12"/>
      <c r="IQ71" s="12"/>
      <c r="IR71" s="12"/>
      <c r="IS71" s="12"/>
      <c r="IT71" s="12"/>
      <c r="IU71" s="12"/>
    </row>
    <row r="72" spans="1:255" ht="15.75">
      <c r="A72" s="12"/>
      <c r="B72" s="13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  <c r="IH72" s="12"/>
      <c r="II72" s="12"/>
      <c r="IJ72" s="12"/>
      <c r="IK72" s="12"/>
      <c r="IL72" s="12"/>
      <c r="IM72" s="12"/>
      <c r="IN72" s="12"/>
      <c r="IO72" s="12"/>
      <c r="IP72" s="12"/>
      <c r="IQ72" s="12"/>
      <c r="IR72" s="12"/>
      <c r="IS72" s="12"/>
      <c r="IT72" s="12"/>
      <c r="IU72" s="12"/>
    </row>
    <row r="73" spans="1:255" ht="15.75">
      <c r="A73" s="12"/>
      <c r="B73" s="13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  <c r="IT73" s="12"/>
      <c r="IU73" s="12"/>
    </row>
    <row r="74" spans="1:255" ht="15.75">
      <c r="A74" s="12"/>
      <c r="B74" s="13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  <c r="IU74" s="12"/>
    </row>
    <row r="75" spans="1:255" ht="15.75">
      <c r="A75" s="12"/>
      <c r="B75" s="13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</row>
    <row r="76" spans="1:255" ht="15.75">
      <c r="A76" s="12"/>
      <c r="B76" s="13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</row>
    <row r="77" spans="1:255" ht="15.75">
      <c r="A77" s="12"/>
      <c r="B77" s="13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  <c r="IU77" s="12"/>
    </row>
    <row r="78" spans="1:255" ht="15.75">
      <c r="A78" s="12"/>
      <c r="B78" s="13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  <c r="IU78" s="12"/>
    </row>
    <row r="79" spans="1:255" ht="15.75">
      <c r="A79" s="12"/>
      <c r="B79" s="13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  <c r="IT79" s="12"/>
      <c r="IU79" s="12"/>
    </row>
    <row r="80" spans="1:255" ht="15.75">
      <c r="A80" s="12"/>
      <c r="B80" s="13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  <c r="IS80" s="12"/>
      <c r="IT80" s="12"/>
      <c r="IU80" s="12"/>
    </row>
    <row r="81" spans="1:255" ht="15.75">
      <c r="A81" s="12"/>
      <c r="B81" s="13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  <c r="IQ81" s="12"/>
      <c r="IR81" s="12"/>
      <c r="IS81" s="12"/>
      <c r="IT81" s="12"/>
      <c r="IU81" s="12"/>
    </row>
    <row r="82" spans="1:255" ht="15.75">
      <c r="A82" s="12"/>
      <c r="B82" s="13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  <c r="IS82" s="12"/>
      <c r="IT82" s="12"/>
      <c r="IU82" s="12"/>
    </row>
    <row r="83" spans="1:255" ht="15.75">
      <c r="A83" s="12"/>
      <c r="B83" s="13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  <c r="IQ83" s="12"/>
      <c r="IR83" s="12"/>
      <c r="IS83" s="12"/>
      <c r="IT83" s="12"/>
      <c r="IU83" s="12"/>
    </row>
    <row r="84" spans="1:255" ht="15.75">
      <c r="A84" s="12"/>
      <c r="B84" s="13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  <c r="IU84" s="12"/>
    </row>
    <row r="85" spans="1:255" ht="15.75">
      <c r="A85" s="12"/>
      <c r="B85" s="13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  <c r="IU85" s="12"/>
    </row>
    <row r="86" spans="1:255" ht="15.75">
      <c r="A86" s="12"/>
      <c r="B86" s="13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  <c r="IT86" s="12"/>
      <c r="IU86" s="12"/>
    </row>
    <row r="87" spans="1:255" ht="15.75">
      <c r="A87" s="12"/>
      <c r="B87" s="13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  <c r="IT87" s="12"/>
      <c r="IU87" s="12"/>
    </row>
    <row r="88" spans="1:255" ht="15.75">
      <c r="A88" s="12"/>
      <c r="B88" s="13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  <c r="IU88" s="12"/>
    </row>
    <row r="89" spans="1:255" ht="15.75">
      <c r="A89" s="12"/>
      <c r="B89" s="13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  <c r="IS89" s="12"/>
      <c r="IT89" s="12"/>
      <c r="IU89" s="12"/>
    </row>
    <row r="90" spans="1:255" ht="15.75">
      <c r="A90" s="12"/>
      <c r="B90" s="13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  <c r="IQ90" s="12"/>
      <c r="IR90" s="12"/>
      <c r="IS90" s="12"/>
      <c r="IT90" s="12"/>
      <c r="IU90" s="12"/>
    </row>
    <row r="91" spans="1:255" ht="15.75">
      <c r="A91" s="12"/>
      <c r="B91" s="13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12"/>
      <c r="IL91" s="12"/>
      <c r="IM91" s="12"/>
      <c r="IN91" s="12"/>
      <c r="IO91" s="12"/>
      <c r="IP91" s="12"/>
      <c r="IQ91" s="12"/>
      <c r="IR91" s="12"/>
      <c r="IS91" s="12"/>
      <c r="IT91" s="12"/>
      <c r="IU91" s="12"/>
    </row>
    <row r="92" spans="1:255" ht="15.75">
      <c r="A92" s="12"/>
      <c r="B92" s="13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  <c r="IF92" s="12"/>
      <c r="IG92" s="12"/>
      <c r="IH92" s="12"/>
      <c r="II92" s="12"/>
      <c r="IJ92" s="12"/>
      <c r="IK92" s="12"/>
      <c r="IL92" s="12"/>
      <c r="IM92" s="12"/>
      <c r="IN92" s="12"/>
      <c r="IO92" s="12"/>
      <c r="IP92" s="12"/>
      <c r="IQ92" s="12"/>
      <c r="IR92" s="12"/>
      <c r="IS92" s="12"/>
      <c r="IT92" s="12"/>
      <c r="IU92" s="12"/>
    </row>
    <row r="93" spans="1:255" ht="15.75">
      <c r="A93" s="12"/>
      <c r="B93" s="13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  <c r="IO93" s="12"/>
      <c r="IP93" s="12"/>
      <c r="IQ93" s="12"/>
      <c r="IR93" s="12"/>
      <c r="IS93" s="12"/>
      <c r="IT93" s="12"/>
      <c r="IU93" s="12"/>
    </row>
    <row r="94" spans="1:255" ht="15.75">
      <c r="A94" s="12"/>
      <c r="B94" s="13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  <c r="IH94" s="12"/>
      <c r="II94" s="12"/>
      <c r="IJ94" s="12"/>
      <c r="IK94" s="12"/>
      <c r="IL94" s="12"/>
      <c r="IM94" s="12"/>
      <c r="IN94" s="12"/>
      <c r="IO94" s="12"/>
      <c r="IP94" s="12"/>
      <c r="IQ94" s="12"/>
      <c r="IR94" s="12"/>
      <c r="IS94" s="12"/>
      <c r="IT94" s="12"/>
      <c r="IU94" s="12"/>
    </row>
    <row r="95" spans="1:255" ht="15.75">
      <c r="A95" s="12"/>
      <c r="B95" s="13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  <c r="IO95" s="12"/>
      <c r="IP95" s="12"/>
      <c r="IQ95" s="12"/>
      <c r="IR95" s="12"/>
      <c r="IS95" s="12"/>
      <c r="IT95" s="12"/>
      <c r="IU95" s="12"/>
    </row>
    <row r="96" spans="1:255" ht="15.75">
      <c r="A96" s="12"/>
      <c r="B96" s="13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  <c r="IH96" s="12"/>
      <c r="II96" s="12"/>
      <c r="IJ96" s="12"/>
      <c r="IK96" s="12"/>
      <c r="IL96" s="12"/>
      <c r="IM96" s="12"/>
      <c r="IN96" s="12"/>
      <c r="IO96" s="12"/>
      <c r="IP96" s="12"/>
      <c r="IQ96" s="12"/>
      <c r="IR96" s="12"/>
      <c r="IS96" s="12"/>
      <c r="IT96" s="12"/>
      <c r="IU96" s="12"/>
    </row>
    <row r="97" spans="1:255" ht="15.75">
      <c r="A97" s="12"/>
      <c r="B97" s="13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  <c r="IH97" s="12"/>
      <c r="II97" s="12"/>
      <c r="IJ97" s="12"/>
      <c r="IK97" s="12"/>
      <c r="IL97" s="12"/>
      <c r="IM97" s="12"/>
      <c r="IN97" s="12"/>
      <c r="IO97" s="12"/>
      <c r="IP97" s="12"/>
      <c r="IQ97" s="12"/>
      <c r="IR97" s="12"/>
      <c r="IS97" s="12"/>
      <c r="IT97" s="12"/>
      <c r="IU97" s="12"/>
    </row>
    <row r="98" spans="1:255" ht="15.75">
      <c r="A98" s="12"/>
      <c r="B98" s="13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  <c r="IF98" s="12"/>
      <c r="IG98" s="12"/>
      <c r="IH98" s="12"/>
      <c r="II98" s="12"/>
      <c r="IJ98" s="12"/>
      <c r="IK98" s="12"/>
      <c r="IL98" s="12"/>
      <c r="IM98" s="12"/>
      <c r="IN98" s="12"/>
      <c r="IO98" s="12"/>
      <c r="IP98" s="12"/>
      <c r="IQ98" s="12"/>
      <c r="IR98" s="12"/>
      <c r="IS98" s="12"/>
      <c r="IT98" s="12"/>
      <c r="IU98" s="12"/>
    </row>
    <row r="99" spans="1:255" ht="15.75">
      <c r="A99" s="12"/>
      <c r="B99" s="13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  <c r="IF99" s="12"/>
      <c r="IG99" s="12"/>
      <c r="IH99" s="12"/>
      <c r="II99" s="12"/>
      <c r="IJ99" s="12"/>
      <c r="IK99" s="12"/>
      <c r="IL99" s="12"/>
      <c r="IM99" s="12"/>
      <c r="IN99" s="12"/>
      <c r="IO99" s="12"/>
      <c r="IP99" s="12"/>
      <c r="IQ99" s="12"/>
      <c r="IR99" s="12"/>
      <c r="IS99" s="12"/>
      <c r="IT99" s="12"/>
      <c r="IU99" s="12"/>
    </row>
    <row r="100" spans="1:255" ht="15.75">
      <c r="A100" s="12"/>
      <c r="B100" s="13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  <c r="IH100" s="12"/>
      <c r="II100" s="12"/>
      <c r="IJ100" s="12"/>
      <c r="IK100" s="12"/>
      <c r="IL100" s="12"/>
      <c r="IM100" s="12"/>
      <c r="IN100" s="12"/>
      <c r="IO100" s="12"/>
      <c r="IP100" s="12"/>
      <c r="IQ100" s="12"/>
      <c r="IR100" s="12"/>
      <c r="IS100" s="12"/>
      <c r="IT100" s="12"/>
      <c r="IU100" s="12"/>
    </row>
    <row r="101" spans="1:255" ht="15.75">
      <c r="A101" s="12"/>
      <c r="B101" s="13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  <c r="IE101" s="12"/>
      <c r="IF101" s="12"/>
      <c r="IG101" s="12"/>
      <c r="IH101" s="12"/>
      <c r="II101" s="12"/>
      <c r="IJ101" s="12"/>
      <c r="IK101" s="12"/>
      <c r="IL101" s="12"/>
      <c r="IM101" s="12"/>
      <c r="IN101" s="12"/>
      <c r="IO101" s="12"/>
      <c r="IP101" s="12"/>
      <c r="IQ101" s="12"/>
      <c r="IR101" s="12"/>
      <c r="IS101" s="12"/>
      <c r="IT101" s="12"/>
      <c r="IU101" s="12"/>
    </row>
    <row r="102" spans="1:255" ht="15.75">
      <c r="A102" s="12"/>
      <c r="B102" s="13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  <c r="IN102" s="12"/>
      <c r="IO102" s="12"/>
      <c r="IP102" s="12"/>
      <c r="IQ102" s="12"/>
      <c r="IR102" s="12"/>
      <c r="IS102" s="12"/>
      <c r="IT102" s="12"/>
      <c r="IU102" s="12"/>
    </row>
    <row r="103" spans="1:255" ht="15.75">
      <c r="A103" s="12"/>
      <c r="B103" s="13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  <c r="IJ103" s="12"/>
      <c r="IK103" s="12"/>
      <c r="IL103" s="12"/>
      <c r="IM103" s="12"/>
      <c r="IN103" s="12"/>
      <c r="IO103" s="12"/>
      <c r="IP103" s="12"/>
      <c r="IQ103" s="12"/>
      <c r="IR103" s="12"/>
      <c r="IS103" s="12"/>
      <c r="IT103" s="12"/>
      <c r="IU103" s="12"/>
    </row>
    <row r="104" spans="1:255" ht="15.75">
      <c r="A104" s="12"/>
      <c r="B104" s="13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  <c r="IF104" s="12"/>
      <c r="IG104" s="12"/>
      <c r="IH104" s="12"/>
      <c r="II104" s="12"/>
      <c r="IJ104" s="12"/>
      <c r="IK104" s="12"/>
      <c r="IL104" s="12"/>
      <c r="IM104" s="12"/>
      <c r="IN104" s="12"/>
      <c r="IO104" s="12"/>
      <c r="IP104" s="12"/>
      <c r="IQ104" s="12"/>
      <c r="IR104" s="12"/>
      <c r="IS104" s="12"/>
      <c r="IT104" s="12"/>
      <c r="IU104" s="12"/>
    </row>
    <row r="105" spans="1:255" ht="15.75">
      <c r="A105" s="12"/>
      <c r="B105" s="13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  <c r="II105" s="12"/>
      <c r="IJ105" s="12"/>
      <c r="IK105" s="12"/>
      <c r="IL105" s="12"/>
      <c r="IM105" s="12"/>
      <c r="IN105" s="12"/>
      <c r="IO105" s="12"/>
      <c r="IP105" s="12"/>
      <c r="IQ105" s="12"/>
      <c r="IR105" s="12"/>
      <c r="IS105" s="12"/>
      <c r="IT105" s="12"/>
      <c r="IU105" s="12"/>
    </row>
    <row r="106" spans="1:255" ht="15.75">
      <c r="A106" s="12"/>
      <c r="B106" s="13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  <c r="IK106" s="12"/>
      <c r="IL106" s="12"/>
      <c r="IM106" s="12"/>
      <c r="IN106" s="12"/>
      <c r="IO106" s="12"/>
      <c r="IP106" s="12"/>
      <c r="IQ106" s="12"/>
      <c r="IR106" s="12"/>
      <c r="IS106" s="12"/>
      <c r="IT106" s="12"/>
      <c r="IU106" s="12"/>
    </row>
    <row r="107" spans="1:255" ht="15.75">
      <c r="A107" s="12"/>
      <c r="B107" s="13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  <c r="HZ107" s="12"/>
      <c r="IA107" s="12"/>
      <c r="IB107" s="12"/>
      <c r="IC107" s="12"/>
      <c r="ID107" s="12"/>
      <c r="IE107" s="12"/>
      <c r="IF107" s="12"/>
      <c r="IG107" s="12"/>
      <c r="IH107" s="12"/>
      <c r="II107" s="12"/>
      <c r="IJ107" s="12"/>
      <c r="IK107" s="12"/>
      <c r="IL107" s="12"/>
      <c r="IM107" s="12"/>
      <c r="IN107" s="12"/>
      <c r="IO107" s="12"/>
      <c r="IP107" s="12"/>
      <c r="IQ107" s="12"/>
      <c r="IR107" s="12"/>
      <c r="IS107" s="12"/>
      <c r="IT107" s="12"/>
      <c r="IU107" s="12"/>
    </row>
    <row r="108" spans="1:255" ht="15.75">
      <c r="A108" s="12"/>
      <c r="B108" s="13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  <c r="IJ108" s="12"/>
      <c r="IK108" s="12"/>
      <c r="IL108" s="12"/>
      <c r="IM108" s="12"/>
      <c r="IN108" s="12"/>
      <c r="IO108" s="12"/>
      <c r="IP108" s="12"/>
      <c r="IQ108" s="12"/>
      <c r="IR108" s="12"/>
      <c r="IS108" s="12"/>
      <c r="IT108" s="12"/>
      <c r="IU108" s="12"/>
    </row>
    <row r="109" spans="1:255" ht="15.75">
      <c r="A109" s="12"/>
      <c r="B109" s="13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  <c r="IF109" s="12"/>
      <c r="IG109" s="12"/>
      <c r="IH109" s="12"/>
      <c r="II109" s="12"/>
      <c r="IJ109" s="12"/>
      <c r="IK109" s="12"/>
      <c r="IL109" s="12"/>
      <c r="IM109" s="12"/>
      <c r="IN109" s="12"/>
      <c r="IO109" s="12"/>
      <c r="IP109" s="12"/>
      <c r="IQ109" s="12"/>
      <c r="IR109" s="12"/>
      <c r="IS109" s="12"/>
      <c r="IT109" s="12"/>
      <c r="IU109" s="12"/>
    </row>
    <row r="110" spans="1:255" ht="15.75">
      <c r="A110" s="12"/>
      <c r="B110" s="13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  <c r="II110" s="12"/>
      <c r="IJ110" s="12"/>
      <c r="IK110" s="12"/>
      <c r="IL110" s="12"/>
      <c r="IM110" s="12"/>
      <c r="IN110" s="12"/>
      <c r="IO110" s="12"/>
      <c r="IP110" s="12"/>
      <c r="IQ110" s="12"/>
      <c r="IR110" s="12"/>
      <c r="IS110" s="12"/>
      <c r="IT110" s="12"/>
      <c r="IU110" s="12"/>
    </row>
    <row r="111" spans="1:255" ht="15.75">
      <c r="A111" s="12"/>
      <c r="B111" s="13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  <c r="HZ111" s="12"/>
      <c r="IA111" s="12"/>
      <c r="IB111" s="12"/>
      <c r="IC111" s="12"/>
      <c r="ID111" s="12"/>
      <c r="IE111" s="12"/>
      <c r="IF111" s="12"/>
      <c r="IG111" s="12"/>
      <c r="IH111" s="12"/>
      <c r="II111" s="12"/>
      <c r="IJ111" s="12"/>
      <c r="IK111" s="12"/>
      <c r="IL111" s="12"/>
      <c r="IM111" s="12"/>
      <c r="IN111" s="12"/>
      <c r="IO111" s="12"/>
      <c r="IP111" s="12"/>
      <c r="IQ111" s="12"/>
      <c r="IR111" s="12"/>
      <c r="IS111" s="12"/>
      <c r="IT111" s="12"/>
      <c r="IU111" s="12"/>
    </row>
    <row r="112" spans="1:255" ht="15.75">
      <c r="A112" s="12"/>
      <c r="B112" s="13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12"/>
      <c r="II112" s="12"/>
      <c r="IJ112" s="12"/>
      <c r="IK112" s="12"/>
      <c r="IL112" s="12"/>
      <c r="IM112" s="12"/>
      <c r="IN112" s="12"/>
      <c r="IO112" s="12"/>
      <c r="IP112" s="12"/>
      <c r="IQ112" s="12"/>
      <c r="IR112" s="12"/>
      <c r="IS112" s="12"/>
      <c r="IT112" s="12"/>
      <c r="IU112" s="12"/>
    </row>
    <row r="113" spans="1:255" ht="15.75">
      <c r="A113" s="12"/>
      <c r="B113" s="13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  <c r="IE113" s="12"/>
      <c r="IF113" s="12"/>
      <c r="IG113" s="12"/>
      <c r="IH113" s="12"/>
      <c r="II113" s="12"/>
      <c r="IJ113" s="12"/>
      <c r="IK113" s="12"/>
      <c r="IL113" s="12"/>
      <c r="IM113" s="12"/>
      <c r="IN113" s="12"/>
      <c r="IO113" s="12"/>
      <c r="IP113" s="12"/>
      <c r="IQ113" s="12"/>
      <c r="IR113" s="12"/>
      <c r="IS113" s="12"/>
      <c r="IT113" s="12"/>
      <c r="IU113" s="12"/>
    </row>
    <row r="114" spans="1:255" ht="15.75">
      <c r="A114" s="12"/>
      <c r="B114" s="13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  <c r="HZ114" s="12"/>
      <c r="IA114" s="12"/>
      <c r="IB114" s="12"/>
      <c r="IC114" s="12"/>
      <c r="ID114" s="12"/>
      <c r="IE114" s="12"/>
      <c r="IF114" s="12"/>
      <c r="IG114" s="12"/>
      <c r="IH114" s="12"/>
      <c r="II114" s="12"/>
      <c r="IJ114" s="12"/>
      <c r="IK114" s="12"/>
      <c r="IL114" s="12"/>
      <c r="IM114" s="12"/>
      <c r="IN114" s="12"/>
      <c r="IO114" s="12"/>
      <c r="IP114" s="12"/>
      <c r="IQ114" s="12"/>
      <c r="IR114" s="12"/>
      <c r="IS114" s="12"/>
      <c r="IT114" s="12"/>
      <c r="IU114" s="12"/>
    </row>
  </sheetData>
  <printOptions horizontalCentered="1"/>
  <pageMargins left="0.55" right="0.4777777777777778" top="0.45" bottom="0.2777777777777778" header="0" footer="0"/>
  <pageSetup fitToHeight="1" fitToWidth="1"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0"/>
  <sheetViews>
    <sheetView showGridLines="0"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2.6640625" style="1" customWidth="1"/>
    <col min="2" max="2" width="5.6640625" style="1" customWidth="1"/>
    <col min="3" max="3" width="3.6640625" style="1" customWidth="1"/>
    <col min="4" max="4" width="11.6640625" style="1" customWidth="1"/>
    <col min="5" max="5" width="5.6640625" style="1" customWidth="1"/>
    <col min="6" max="7" width="10.6640625" style="1" customWidth="1"/>
    <col min="8" max="9" width="9.6640625" style="1" customWidth="1"/>
    <col min="10" max="10" width="13.6640625" style="1" customWidth="1"/>
    <col min="11" max="11" width="3.6640625" style="1" customWidth="1"/>
    <col min="12" max="16384" width="9.6640625" style="1" customWidth="1"/>
  </cols>
  <sheetData>
    <row r="1" ht="15.75">
      <c r="J1" s="3" t="s">
        <v>120</v>
      </c>
    </row>
    <row r="2" spans="2:5" ht="15.75" customHeight="1">
      <c r="B2" s="4" t="s">
        <v>0</v>
      </c>
      <c r="E2" s="5" t="s">
        <v>54</v>
      </c>
    </row>
    <row r="3" spans="2:3" ht="15.75" customHeight="1">
      <c r="B3" s="6" t="s">
        <v>69</v>
      </c>
      <c r="C3" s="7"/>
    </row>
    <row r="5" spans="2:3" ht="15.75">
      <c r="B5" s="8" t="s">
        <v>70</v>
      </c>
      <c r="C5" s="3" t="s">
        <v>76</v>
      </c>
    </row>
    <row r="6" spans="2:3" ht="4.5" customHeight="1">
      <c r="B6" s="8"/>
      <c r="C6" s="11"/>
    </row>
    <row r="7" spans="2:3" ht="15.75">
      <c r="B7" s="8"/>
      <c r="C7" s="11" t="s">
        <v>77</v>
      </c>
    </row>
    <row r="8" ht="15.75">
      <c r="B8" s="8"/>
    </row>
    <row r="9" spans="2:3" ht="15.75">
      <c r="B9" s="8" t="s">
        <v>71</v>
      </c>
      <c r="C9" s="3" t="s">
        <v>78</v>
      </c>
    </row>
    <row r="10" spans="2:3" ht="6" customHeight="1">
      <c r="B10" s="8"/>
      <c r="C10" s="11"/>
    </row>
    <row r="11" spans="2:10" ht="15.75">
      <c r="B11" s="8"/>
      <c r="C11" s="11" t="s">
        <v>41</v>
      </c>
      <c r="F11" s="28" t="s">
        <v>109</v>
      </c>
      <c r="G11" s="28" t="s">
        <v>112</v>
      </c>
      <c r="H11" s="28" t="s">
        <v>113</v>
      </c>
      <c r="I11" s="28" t="s">
        <v>117</v>
      </c>
      <c r="J11" s="28" t="s">
        <v>62</v>
      </c>
    </row>
    <row r="12" spans="2:10" ht="15.75">
      <c r="B12" s="8"/>
      <c r="C12" s="11"/>
      <c r="F12" s="28" t="s">
        <v>64</v>
      </c>
      <c r="G12" s="28" t="s">
        <v>64</v>
      </c>
      <c r="H12" s="28" t="s">
        <v>64</v>
      </c>
      <c r="I12" s="28" t="s">
        <v>64</v>
      </c>
      <c r="J12" s="28" t="s">
        <v>64</v>
      </c>
    </row>
    <row r="13" spans="2:8" ht="15.75">
      <c r="B13" s="8"/>
      <c r="C13" s="3" t="s">
        <v>79</v>
      </c>
      <c r="H13" s="28"/>
    </row>
    <row r="14" spans="2:10" ht="15.75">
      <c r="B14" s="8"/>
      <c r="C14" s="11" t="s">
        <v>80</v>
      </c>
      <c r="F14" s="29">
        <v>75487</v>
      </c>
      <c r="G14" s="29">
        <v>269860</v>
      </c>
      <c r="H14" s="29">
        <v>12</v>
      </c>
      <c r="I14" s="29">
        <v>0</v>
      </c>
      <c r="J14" s="29">
        <f>SUM(F14:I14)</f>
        <v>345359</v>
      </c>
    </row>
    <row r="15" spans="2:10" ht="15.75">
      <c r="B15" s="8"/>
      <c r="C15" s="11" t="s">
        <v>81</v>
      </c>
      <c r="F15" s="30">
        <v>2507</v>
      </c>
      <c r="G15" s="30">
        <v>53174</v>
      </c>
      <c r="H15" s="30">
        <v>3511</v>
      </c>
      <c r="I15" s="30">
        <f>-SUM(F15:H15)</f>
        <v>-59192</v>
      </c>
      <c r="J15" s="30">
        <v>0</v>
      </c>
    </row>
    <row r="16" spans="2:10" ht="15.75">
      <c r="B16" s="8"/>
      <c r="C16" s="11" t="s">
        <v>82</v>
      </c>
      <c r="F16" s="31">
        <f>F14+F15</f>
        <v>77994</v>
      </c>
      <c r="G16" s="31">
        <f>G14+G15</f>
        <v>323034</v>
      </c>
      <c r="H16" s="31">
        <f>H14+H15</f>
        <v>3523</v>
      </c>
      <c r="I16" s="31">
        <f>I15</f>
        <v>-59192</v>
      </c>
      <c r="J16" s="31">
        <f>J14+J15</f>
        <v>345359</v>
      </c>
    </row>
    <row r="17" spans="2:10" ht="15.75">
      <c r="B17" s="8"/>
      <c r="C17" s="11"/>
      <c r="F17" s="32"/>
      <c r="G17" s="33"/>
      <c r="H17" s="33"/>
      <c r="I17" s="32"/>
      <c r="J17" s="32"/>
    </row>
    <row r="18" spans="2:10" ht="15.75">
      <c r="B18" s="8"/>
      <c r="C18" s="3" t="s">
        <v>83</v>
      </c>
      <c r="F18" s="29">
        <v>4719</v>
      </c>
      <c r="G18" s="29">
        <v>21074</v>
      </c>
      <c r="H18" s="29">
        <v>4018</v>
      </c>
      <c r="I18" s="34">
        <v>-3194</v>
      </c>
      <c r="J18" s="29">
        <f>SUM(F18:I18)</f>
        <v>26617</v>
      </c>
    </row>
    <row r="19" spans="2:10" ht="15.75">
      <c r="B19" s="8"/>
      <c r="C19" s="11" t="s">
        <v>41</v>
      </c>
      <c r="G19" s="34"/>
      <c r="H19" s="34"/>
      <c r="J19" s="34" t="s">
        <v>41</v>
      </c>
    </row>
    <row r="20" spans="2:10" ht="15.75">
      <c r="B20" s="8"/>
      <c r="C20" s="3" t="s">
        <v>84</v>
      </c>
      <c r="G20" s="34"/>
      <c r="H20" s="34"/>
      <c r="J20" s="35">
        <f>J18</f>
        <v>26617</v>
      </c>
    </row>
    <row r="21" spans="2:10" ht="15.75">
      <c r="B21" s="8"/>
      <c r="C21" s="11" t="s">
        <v>85</v>
      </c>
      <c r="G21" s="34"/>
      <c r="H21" s="34"/>
      <c r="J21" s="34">
        <v>-6762</v>
      </c>
    </row>
    <row r="22" spans="2:10" ht="15.75">
      <c r="B22" s="8"/>
      <c r="C22" s="11" t="s">
        <v>86</v>
      </c>
      <c r="G22" s="34"/>
      <c r="H22" s="34"/>
      <c r="J22" s="34">
        <v>20</v>
      </c>
    </row>
    <row r="23" spans="2:10" ht="15.75">
      <c r="B23" s="8"/>
      <c r="C23" s="3" t="s">
        <v>87</v>
      </c>
      <c r="G23" s="34"/>
      <c r="H23" s="34"/>
      <c r="J23" s="35">
        <f>J20+J21+J22</f>
        <v>19875</v>
      </c>
    </row>
    <row r="24" spans="2:10" ht="15.75">
      <c r="B24" s="8"/>
      <c r="C24" s="11"/>
      <c r="G24" s="29"/>
      <c r="H24" s="29"/>
      <c r="J24" s="27"/>
    </row>
    <row r="25" spans="2:3" ht="15.75">
      <c r="B25" s="8"/>
      <c r="C25" s="11" t="s">
        <v>88</v>
      </c>
    </row>
    <row r="26" spans="2:3" ht="15.75">
      <c r="B26" s="8"/>
      <c r="C26" s="11" t="s">
        <v>89</v>
      </c>
    </row>
    <row r="27" ht="15.75">
      <c r="B27" s="8"/>
    </row>
    <row r="28" spans="2:3" ht="15.75">
      <c r="B28" s="8" t="s">
        <v>72</v>
      </c>
      <c r="C28" s="3" t="s">
        <v>90</v>
      </c>
    </row>
    <row r="29" ht="7.5" customHeight="1">
      <c r="B29" s="8"/>
    </row>
    <row r="30" spans="2:3" ht="15.75">
      <c r="B30" s="8"/>
      <c r="C30" s="11" t="s">
        <v>91</v>
      </c>
    </row>
    <row r="31" spans="2:3" ht="15.75">
      <c r="B31" s="8"/>
      <c r="C31" s="11" t="s">
        <v>92</v>
      </c>
    </row>
    <row r="32" ht="15.75">
      <c r="B32" s="8"/>
    </row>
    <row r="33" spans="2:3" ht="15.75">
      <c r="B33" s="8" t="s">
        <v>73</v>
      </c>
      <c r="C33" s="3" t="s">
        <v>93</v>
      </c>
    </row>
    <row r="34" spans="2:3" ht="15.75">
      <c r="B34" s="8"/>
      <c r="C34" s="3" t="s">
        <v>94</v>
      </c>
    </row>
    <row r="35" ht="7.5" customHeight="1">
      <c r="B35" s="8"/>
    </row>
    <row r="36" spans="2:3" ht="15.75">
      <c r="B36" s="8"/>
      <c r="C36" s="1" t="s">
        <v>95</v>
      </c>
    </row>
    <row r="37" spans="2:3" ht="15.75">
      <c r="B37" s="8"/>
      <c r="C37" s="11" t="s">
        <v>96</v>
      </c>
    </row>
    <row r="38" spans="2:3" ht="15.75">
      <c r="B38" s="8"/>
      <c r="C38" s="11" t="s">
        <v>97</v>
      </c>
    </row>
    <row r="39" ht="15.75">
      <c r="B39" s="8"/>
    </row>
    <row r="40" spans="2:3" ht="15.75">
      <c r="B40" s="8" t="s">
        <v>74</v>
      </c>
      <c r="C40" s="3" t="s">
        <v>98</v>
      </c>
    </row>
    <row r="41" spans="2:3" ht="15.75">
      <c r="B41" s="8"/>
      <c r="C41" s="3" t="s">
        <v>99</v>
      </c>
    </row>
    <row r="42" spans="2:3" ht="15.75">
      <c r="B42" s="8"/>
      <c r="C42" s="3" t="s">
        <v>100</v>
      </c>
    </row>
    <row r="43" ht="7.5" customHeight="1">
      <c r="B43" s="8"/>
    </row>
    <row r="44" ht="15">
      <c r="C44" s="11" t="s">
        <v>101</v>
      </c>
    </row>
    <row r="45" ht="15">
      <c r="C45" s="11"/>
    </row>
    <row r="46" spans="6:8" ht="15">
      <c r="F46" s="1" t="s">
        <v>110</v>
      </c>
      <c r="H46" s="1" t="s">
        <v>110</v>
      </c>
    </row>
    <row r="47" spans="3:8" ht="15">
      <c r="C47" s="36" t="s">
        <v>102</v>
      </c>
      <c r="F47" s="36" t="s">
        <v>111</v>
      </c>
      <c r="H47" s="36" t="s">
        <v>114</v>
      </c>
    </row>
    <row r="48" spans="3:8" ht="15">
      <c r="C48" s="11" t="s">
        <v>103</v>
      </c>
      <c r="F48" s="37">
        <v>0.85</v>
      </c>
      <c r="H48" s="37">
        <v>0.95</v>
      </c>
    </row>
    <row r="50" spans="2:3" ht="15.75">
      <c r="B50" s="8" t="s">
        <v>75</v>
      </c>
      <c r="C50" s="3" t="s">
        <v>104</v>
      </c>
    </row>
    <row r="51" spans="2:3" ht="15.75">
      <c r="B51" s="8" t="s">
        <v>41</v>
      </c>
      <c r="C51" s="3" t="s">
        <v>105</v>
      </c>
    </row>
    <row r="52" ht="15.75">
      <c r="B52" s="8"/>
    </row>
    <row r="53" spans="2:9" ht="15.75">
      <c r="B53" s="8"/>
      <c r="C53" s="11" t="s">
        <v>106</v>
      </c>
      <c r="H53" s="28" t="s">
        <v>115</v>
      </c>
      <c r="I53" s="28" t="s">
        <v>118</v>
      </c>
    </row>
    <row r="54" spans="8:9" ht="15">
      <c r="H54" s="28" t="s">
        <v>116</v>
      </c>
      <c r="I54" s="28" t="s">
        <v>119</v>
      </c>
    </row>
    <row r="55" spans="8:9" ht="15">
      <c r="H55" s="28" t="s">
        <v>64</v>
      </c>
      <c r="I55" s="28" t="s">
        <v>64</v>
      </c>
    </row>
    <row r="56" spans="4:9" ht="15">
      <c r="D56" s="11"/>
      <c r="H56" s="34"/>
      <c r="I56" s="34"/>
    </row>
    <row r="57" spans="3:9" ht="15">
      <c r="C57" s="11" t="s">
        <v>107</v>
      </c>
      <c r="H57" s="34"/>
      <c r="I57" s="34"/>
    </row>
    <row r="58" spans="4:9" ht="15">
      <c r="D58" s="1" t="s">
        <v>108</v>
      </c>
      <c r="H58" s="34">
        <v>210424</v>
      </c>
      <c r="I58" s="34">
        <v>210526</v>
      </c>
    </row>
    <row r="59" spans="8:9" ht="15.75">
      <c r="H59" s="35">
        <f>SUM(H56:H58)</f>
        <v>210424</v>
      </c>
      <c r="I59" s="35">
        <f>SUM(I56:I58)</f>
        <v>210526</v>
      </c>
    </row>
    <row r="60" spans="8:9" ht="15">
      <c r="H60" s="27"/>
      <c r="I60" s="27"/>
    </row>
  </sheetData>
  <printOptions horizontalCentered="1"/>
  <pageMargins left="0.55" right="0.4777777777777778" top="0.45" bottom="0.2777777777777778" header="0" footer="0"/>
  <pageSetup fitToHeight="1" fitToWidth="1" horizontalDpi="600" verticalDpi="600" orientation="portrait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showGridLines="0"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2.6640625" style="1" customWidth="1"/>
    <col min="2" max="2" width="6.6640625" style="1" customWidth="1"/>
    <col min="3" max="3" width="9.6640625" style="1" customWidth="1"/>
    <col min="4" max="4" width="11.6640625" style="1" customWidth="1"/>
    <col min="5" max="5" width="9.6640625" style="1" customWidth="1"/>
    <col min="6" max="6" width="10.6640625" style="1" customWidth="1"/>
    <col min="7" max="7" width="12.6640625" style="1" customWidth="1"/>
    <col min="8" max="8" width="9.6640625" style="1" customWidth="1"/>
    <col min="9" max="9" width="4.6640625" style="1" customWidth="1"/>
    <col min="10" max="10" width="2.6640625" style="1" customWidth="1"/>
    <col min="11" max="16384" width="9.6640625" style="1" customWidth="1"/>
  </cols>
  <sheetData>
    <row r="1" spans="8:10" ht="15.75">
      <c r="H1" s="3" t="s">
        <v>163</v>
      </c>
      <c r="J1" s="3"/>
    </row>
    <row r="2" spans="2:5" ht="15.75" customHeight="1">
      <c r="B2" s="4" t="s">
        <v>0</v>
      </c>
      <c r="E2" s="5" t="s">
        <v>54</v>
      </c>
    </row>
    <row r="3" spans="1:11" ht="15" customHeight="1">
      <c r="A3" s="38"/>
      <c r="B3" s="6" t="s">
        <v>121</v>
      </c>
      <c r="C3" s="7"/>
      <c r="K3" s="38"/>
    </row>
    <row r="4" spans="1:11" ht="15.75">
      <c r="A4" s="38"/>
      <c r="B4" s="39"/>
      <c r="C4" s="14"/>
      <c r="D4" s="14"/>
      <c r="E4" s="14"/>
      <c r="F4" s="14"/>
      <c r="G4" s="14"/>
      <c r="H4" s="14"/>
      <c r="I4" s="14"/>
      <c r="J4" s="14"/>
      <c r="K4" s="38"/>
    </row>
    <row r="5" spans="1:11" ht="15.75">
      <c r="A5" s="38"/>
      <c r="B5" s="40">
        <v>13</v>
      </c>
      <c r="C5" s="41" t="s">
        <v>122</v>
      </c>
      <c r="D5" s="41"/>
      <c r="E5" s="42"/>
      <c r="F5" s="42"/>
      <c r="G5" s="42"/>
      <c r="H5" s="42"/>
      <c r="I5" s="42"/>
      <c r="J5" s="42"/>
      <c r="K5" s="38"/>
    </row>
    <row r="6" spans="1:11" ht="15.75">
      <c r="A6" s="38"/>
      <c r="B6" s="40"/>
      <c r="C6" s="41" t="s">
        <v>123</v>
      </c>
      <c r="D6" s="41"/>
      <c r="E6" s="42"/>
      <c r="F6" s="42"/>
      <c r="G6" s="42"/>
      <c r="H6" s="42"/>
      <c r="I6" s="42"/>
      <c r="J6" s="42"/>
      <c r="K6" s="38"/>
    </row>
    <row r="7" spans="1:11" ht="15.75">
      <c r="A7" s="38"/>
      <c r="B7" s="40"/>
      <c r="C7" s="41"/>
      <c r="D7" s="41"/>
      <c r="E7" s="42"/>
      <c r="F7" s="42"/>
      <c r="G7" s="42"/>
      <c r="H7" s="42"/>
      <c r="I7" s="42"/>
      <c r="J7" s="42"/>
      <c r="K7" s="38"/>
    </row>
    <row r="8" spans="1:11" ht="15.75">
      <c r="A8" s="38"/>
      <c r="B8" s="40"/>
      <c r="C8" s="93" t="s">
        <v>124</v>
      </c>
      <c r="D8" s="41"/>
      <c r="E8" s="42"/>
      <c r="F8" s="42"/>
      <c r="G8" s="42"/>
      <c r="H8" s="42"/>
      <c r="I8" s="42"/>
      <c r="J8" s="42"/>
      <c r="K8" s="38"/>
    </row>
    <row r="9" spans="1:11" ht="15.75">
      <c r="A9" s="38"/>
      <c r="B9" s="40"/>
      <c r="C9" s="93" t="s">
        <v>125</v>
      </c>
      <c r="D9" s="41"/>
      <c r="E9" s="42"/>
      <c r="F9" s="42"/>
      <c r="G9" s="42"/>
      <c r="H9" s="42"/>
      <c r="I9" s="42"/>
      <c r="J9" s="42"/>
      <c r="K9" s="38"/>
    </row>
    <row r="10" spans="1:11" ht="15.75">
      <c r="A10" s="38"/>
      <c r="B10" s="40"/>
      <c r="C10" s="93" t="s">
        <v>126</v>
      </c>
      <c r="D10" s="41"/>
      <c r="E10" s="42"/>
      <c r="F10" s="42"/>
      <c r="G10" s="42"/>
      <c r="H10" s="42"/>
      <c r="I10" s="42"/>
      <c r="J10" s="42"/>
      <c r="K10" s="38"/>
    </row>
    <row r="11" spans="1:11" ht="15.75">
      <c r="A11" s="38"/>
      <c r="B11" s="40"/>
      <c r="C11" s="93" t="s">
        <v>127</v>
      </c>
      <c r="D11" s="43"/>
      <c r="E11" s="43"/>
      <c r="F11" s="43"/>
      <c r="G11" s="43"/>
      <c r="H11" s="43"/>
      <c r="I11" s="43"/>
      <c r="J11" s="43"/>
      <c r="K11" s="38"/>
    </row>
    <row r="12" spans="1:11" ht="15.75">
      <c r="A12" s="38"/>
      <c r="B12" s="40"/>
      <c r="C12" s="93" t="s">
        <v>128</v>
      </c>
      <c r="D12" s="41"/>
      <c r="E12" s="42"/>
      <c r="F12" s="42"/>
      <c r="G12" s="42"/>
      <c r="H12" s="42"/>
      <c r="I12" s="42"/>
      <c r="J12" s="42"/>
      <c r="K12" s="38"/>
    </row>
    <row r="13" spans="1:11" ht="15.75">
      <c r="A13" s="38"/>
      <c r="B13" s="40"/>
      <c r="C13" s="93" t="s">
        <v>129</v>
      </c>
      <c r="D13" s="44"/>
      <c r="E13" s="42"/>
      <c r="F13" s="42"/>
      <c r="G13" s="42"/>
      <c r="H13" s="42"/>
      <c r="I13" s="42"/>
      <c r="J13" s="42"/>
      <c r="K13" s="38"/>
    </row>
    <row r="14" spans="1:11" ht="15.75">
      <c r="A14" s="38"/>
      <c r="B14" s="40"/>
      <c r="C14" s="93" t="s">
        <v>130</v>
      </c>
      <c r="D14" s="44"/>
      <c r="E14" s="42"/>
      <c r="F14" s="42"/>
      <c r="G14" s="42"/>
      <c r="H14" s="42"/>
      <c r="I14" s="42"/>
      <c r="J14" s="42"/>
      <c r="K14" s="38"/>
    </row>
    <row r="15" spans="1:11" ht="15.75">
      <c r="A15" s="38"/>
      <c r="B15" s="40"/>
      <c r="C15" s="93" t="s">
        <v>131</v>
      </c>
      <c r="D15" s="44"/>
      <c r="E15" s="42"/>
      <c r="F15" s="42"/>
      <c r="G15" s="42"/>
      <c r="H15" s="42"/>
      <c r="I15" s="42"/>
      <c r="J15" s="42"/>
      <c r="K15" s="38"/>
    </row>
    <row r="16" spans="1:11" ht="15.75">
      <c r="A16" s="38"/>
      <c r="B16" s="40"/>
      <c r="C16" s="42"/>
      <c r="D16" s="41"/>
      <c r="E16" s="42"/>
      <c r="F16" s="42"/>
      <c r="G16" s="42"/>
      <c r="H16" s="42"/>
      <c r="I16" s="42"/>
      <c r="J16" s="42"/>
      <c r="K16" s="38"/>
    </row>
    <row r="17" spans="2:9" ht="15.75">
      <c r="B17" s="40">
        <v>14</v>
      </c>
      <c r="C17" s="41" t="s">
        <v>132</v>
      </c>
      <c r="D17" s="41"/>
      <c r="E17" s="42"/>
      <c r="F17" s="42"/>
      <c r="G17" s="42"/>
      <c r="H17" s="42"/>
      <c r="I17" s="42"/>
    </row>
    <row r="18" spans="2:9" ht="15.75">
      <c r="B18" s="40"/>
      <c r="C18" s="41" t="s">
        <v>133</v>
      </c>
      <c r="D18" s="41"/>
      <c r="E18" s="42"/>
      <c r="F18" s="42"/>
      <c r="G18" s="42"/>
      <c r="H18" s="42"/>
      <c r="I18" s="42"/>
    </row>
    <row r="19" spans="2:9" ht="15.75">
      <c r="B19" s="40"/>
      <c r="C19" s="41"/>
      <c r="D19" s="41"/>
      <c r="E19" s="42"/>
      <c r="F19" s="42"/>
      <c r="G19" s="42"/>
      <c r="H19" s="42"/>
      <c r="I19" s="42"/>
    </row>
    <row r="20" spans="2:9" ht="15.75">
      <c r="B20" s="40"/>
      <c r="C20" s="93" t="s">
        <v>134</v>
      </c>
      <c r="D20" s="43"/>
      <c r="E20" s="43"/>
      <c r="F20" s="43"/>
      <c r="G20" s="43"/>
      <c r="H20" s="43"/>
      <c r="I20" s="43"/>
    </row>
    <row r="21" spans="2:9" ht="15.75">
      <c r="B21" s="40"/>
      <c r="C21" s="93" t="s">
        <v>135</v>
      </c>
      <c r="D21" s="43"/>
      <c r="E21" s="43"/>
      <c r="F21" s="43"/>
      <c r="G21" s="43"/>
      <c r="H21" s="43"/>
      <c r="I21" s="43"/>
    </row>
    <row r="22" spans="2:9" ht="15.75">
      <c r="B22" s="40"/>
      <c r="C22" s="93" t="s">
        <v>136</v>
      </c>
      <c r="D22" s="43"/>
      <c r="E22" s="43"/>
      <c r="F22" s="43"/>
      <c r="G22" s="43"/>
      <c r="H22" s="43"/>
      <c r="I22" s="43"/>
    </row>
    <row r="23" spans="2:9" ht="15.75">
      <c r="B23" s="40"/>
      <c r="C23" s="93" t="s">
        <v>137</v>
      </c>
      <c r="D23" s="43"/>
      <c r="E23" s="43"/>
      <c r="F23" s="43"/>
      <c r="G23" s="43"/>
      <c r="H23" s="43"/>
      <c r="I23" s="43"/>
    </row>
    <row r="24" spans="2:9" ht="18" customHeight="1">
      <c r="B24" s="39"/>
      <c r="C24" s="14"/>
      <c r="D24" s="14"/>
      <c r="E24" s="14"/>
      <c r="F24" s="14"/>
      <c r="G24" s="14"/>
      <c r="H24" s="14"/>
      <c r="I24" s="14"/>
    </row>
    <row r="25" spans="2:9" ht="15.75">
      <c r="B25" s="40">
        <v>15</v>
      </c>
      <c r="C25" s="41" t="s">
        <v>138</v>
      </c>
      <c r="E25" s="42"/>
      <c r="F25" s="42"/>
      <c r="G25" s="42"/>
      <c r="H25" s="42"/>
      <c r="I25" s="42"/>
    </row>
    <row r="26" spans="2:9" ht="9" customHeight="1">
      <c r="B26" s="40"/>
      <c r="C26" s="41"/>
      <c r="E26" s="42"/>
      <c r="F26" s="42"/>
      <c r="G26" s="42"/>
      <c r="H26" s="42"/>
      <c r="I26" s="42"/>
    </row>
    <row r="27" spans="2:9" ht="15" customHeight="1">
      <c r="B27" s="39"/>
      <c r="C27" s="93" t="s">
        <v>139</v>
      </c>
      <c r="D27" s="14"/>
      <c r="E27" s="14"/>
      <c r="F27" s="14"/>
      <c r="G27" s="14"/>
      <c r="H27" s="14"/>
      <c r="I27" s="14"/>
    </row>
    <row r="28" spans="2:9" ht="15" customHeight="1">
      <c r="B28" s="39"/>
      <c r="C28" s="93" t="s">
        <v>140</v>
      </c>
      <c r="D28" s="14"/>
      <c r="E28" s="14"/>
      <c r="F28" s="14"/>
      <c r="G28" s="14"/>
      <c r="H28" s="14"/>
      <c r="I28" s="14"/>
    </row>
    <row r="29" spans="2:9" ht="15" customHeight="1">
      <c r="B29" s="39"/>
      <c r="C29" s="93" t="s">
        <v>141</v>
      </c>
      <c r="D29" s="14"/>
      <c r="E29" s="14"/>
      <c r="F29" s="14"/>
      <c r="G29" s="14"/>
      <c r="H29" s="14"/>
      <c r="I29" s="14"/>
    </row>
    <row r="30" spans="2:9" ht="15" customHeight="1">
      <c r="B30" s="39"/>
      <c r="C30" s="93" t="s">
        <v>142</v>
      </c>
      <c r="D30" s="14"/>
      <c r="E30" s="14"/>
      <c r="F30" s="14"/>
      <c r="G30" s="14"/>
      <c r="H30" s="14"/>
      <c r="I30" s="14"/>
    </row>
    <row r="31" spans="2:9" ht="15" customHeight="1">
      <c r="B31" s="39"/>
      <c r="C31" s="93" t="s">
        <v>143</v>
      </c>
      <c r="D31" s="14"/>
      <c r="E31" s="14"/>
      <c r="F31" s="14"/>
      <c r="G31" s="14"/>
      <c r="H31" s="14"/>
      <c r="I31" s="14"/>
    </row>
    <row r="32" spans="2:9" ht="15" customHeight="1">
      <c r="B32" s="39"/>
      <c r="C32" s="93" t="s">
        <v>144</v>
      </c>
      <c r="D32" s="14"/>
      <c r="E32" s="14"/>
      <c r="F32" s="14"/>
      <c r="G32" s="14"/>
      <c r="H32" s="14"/>
      <c r="I32" s="14"/>
    </row>
    <row r="33" spans="2:9" ht="15" customHeight="1">
      <c r="B33" s="39"/>
      <c r="C33" s="93" t="s">
        <v>145</v>
      </c>
      <c r="D33" s="14"/>
      <c r="E33" s="14"/>
      <c r="F33" s="14"/>
      <c r="G33" s="14"/>
      <c r="H33" s="14"/>
      <c r="I33" s="14"/>
    </row>
    <row r="34" spans="2:9" ht="19.5" customHeight="1">
      <c r="B34" s="39"/>
      <c r="C34" s="42"/>
      <c r="D34" s="14"/>
      <c r="E34" s="14"/>
      <c r="F34" s="14"/>
      <c r="G34" s="14"/>
      <c r="H34" s="14"/>
      <c r="I34" s="14"/>
    </row>
    <row r="35" spans="2:4" ht="15.75">
      <c r="B35" s="40">
        <v>16</v>
      </c>
      <c r="C35" s="41" t="s">
        <v>146</v>
      </c>
      <c r="D35" s="41"/>
    </row>
    <row r="36" spans="2:4" ht="15.75">
      <c r="B36" s="40"/>
      <c r="C36" s="41"/>
      <c r="D36" s="41"/>
    </row>
    <row r="37" ht="15">
      <c r="C37" s="93" t="s">
        <v>147</v>
      </c>
    </row>
    <row r="38" ht="19.5" customHeight="1"/>
    <row r="39" spans="2:7" ht="15.75">
      <c r="B39" s="39">
        <v>17</v>
      </c>
      <c r="C39" s="45" t="s">
        <v>148</v>
      </c>
      <c r="D39" s="14"/>
      <c r="E39" s="14"/>
      <c r="F39" s="46"/>
      <c r="G39" s="46" t="s">
        <v>161</v>
      </c>
    </row>
    <row r="40" spans="2:7" ht="15.75">
      <c r="B40" s="39"/>
      <c r="C40" s="14"/>
      <c r="D40" s="14"/>
      <c r="E40" s="14"/>
      <c r="F40" s="46" t="s">
        <v>159</v>
      </c>
      <c r="G40" s="46" t="s">
        <v>162</v>
      </c>
    </row>
    <row r="41" spans="2:7" ht="15.75">
      <c r="B41" s="39"/>
      <c r="C41" s="47" t="s">
        <v>64</v>
      </c>
      <c r="D41" s="14"/>
      <c r="E41" s="14"/>
      <c r="F41" s="46" t="s">
        <v>160</v>
      </c>
      <c r="G41" s="46" t="s">
        <v>160</v>
      </c>
    </row>
    <row r="42" spans="2:7" ht="15.75">
      <c r="B42" s="39"/>
      <c r="C42" s="14" t="s">
        <v>149</v>
      </c>
      <c r="D42" s="14"/>
      <c r="E42" s="14"/>
      <c r="F42" s="48">
        <v>1467</v>
      </c>
      <c r="G42" s="49">
        <v>4818</v>
      </c>
    </row>
    <row r="43" spans="2:7" ht="15.75">
      <c r="B43" s="39"/>
      <c r="C43" s="14" t="s">
        <v>150</v>
      </c>
      <c r="D43" s="14"/>
      <c r="E43" s="14"/>
      <c r="F43" s="42">
        <v>-2503</v>
      </c>
      <c r="G43" s="42">
        <v>-1809</v>
      </c>
    </row>
    <row r="44" spans="2:7" ht="15.75">
      <c r="B44" s="39"/>
      <c r="C44" s="14" t="s">
        <v>151</v>
      </c>
      <c r="D44" s="14"/>
      <c r="E44" s="14"/>
      <c r="F44" s="42">
        <v>104</v>
      </c>
      <c r="G44" s="42">
        <v>107</v>
      </c>
    </row>
    <row r="45" spans="2:7" ht="15.75">
      <c r="B45" s="39"/>
      <c r="C45" s="50"/>
      <c r="D45" s="14"/>
      <c r="E45" s="14"/>
      <c r="F45" s="51">
        <f>SUM(F42:F44)</f>
        <v>-932</v>
      </c>
      <c r="G45" s="51">
        <f>SUM(G42:G44)</f>
        <v>3116</v>
      </c>
    </row>
    <row r="46" spans="2:7" ht="18" customHeight="1">
      <c r="B46" s="39"/>
      <c r="C46" s="50"/>
      <c r="D46" s="14"/>
      <c r="E46" s="50"/>
      <c r="F46" s="52"/>
      <c r="G46" s="52"/>
    </row>
    <row r="47" spans="2:9" ht="15.75">
      <c r="B47" s="39"/>
      <c r="C47" s="50" t="s">
        <v>152</v>
      </c>
      <c r="D47" s="14"/>
      <c r="E47" s="50"/>
      <c r="F47" s="50"/>
      <c r="G47" s="50"/>
      <c r="H47" s="50"/>
      <c r="I47" s="50"/>
    </row>
    <row r="48" spans="2:9" ht="15.75">
      <c r="B48" s="39"/>
      <c r="C48" s="50" t="s">
        <v>153</v>
      </c>
      <c r="D48" s="14"/>
      <c r="E48" s="50"/>
      <c r="F48" s="50"/>
      <c r="G48" s="50"/>
      <c r="H48" s="50"/>
      <c r="I48" s="50"/>
    </row>
    <row r="49" spans="2:9" ht="15.75">
      <c r="B49" s="39"/>
      <c r="C49" s="50" t="s">
        <v>154</v>
      </c>
      <c r="D49" s="14"/>
      <c r="E49" s="50"/>
      <c r="F49" s="50"/>
      <c r="G49" s="50"/>
      <c r="H49" s="50"/>
      <c r="I49" s="50"/>
    </row>
    <row r="50" spans="2:9" ht="15.75">
      <c r="B50" s="39"/>
      <c r="C50" s="50" t="s">
        <v>155</v>
      </c>
      <c r="D50" s="14"/>
      <c r="E50" s="50"/>
      <c r="F50" s="50"/>
      <c r="G50" s="50"/>
      <c r="H50" s="50"/>
      <c r="I50" s="50"/>
    </row>
    <row r="51" spans="2:9" ht="18.75" customHeight="1">
      <c r="B51" s="39"/>
      <c r="C51" s="14"/>
      <c r="D51" s="14"/>
      <c r="E51" s="14"/>
      <c r="F51" s="14"/>
      <c r="G51" s="14"/>
      <c r="H51" s="14"/>
      <c r="I51" s="14"/>
    </row>
    <row r="52" spans="2:8" ht="15.75">
      <c r="B52" s="39">
        <v>18</v>
      </c>
      <c r="C52" s="45" t="s">
        <v>156</v>
      </c>
      <c r="D52" s="14"/>
      <c r="E52" s="14"/>
      <c r="F52" s="14"/>
      <c r="G52" s="14"/>
      <c r="H52" s="14"/>
    </row>
    <row r="53" spans="2:8" ht="15.75">
      <c r="B53" s="39"/>
      <c r="C53" s="45"/>
      <c r="D53" s="14"/>
      <c r="E53" s="14"/>
      <c r="F53" s="14"/>
      <c r="G53" s="14"/>
      <c r="H53" s="14"/>
    </row>
    <row r="54" spans="2:8" ht="15.75">
      <c r="B54" s="39"/>
      <c r="C54" s="94" t="s">
        <v>157</v>
      </c>
      <c r="D54" s="53"/>
      <c r="E54" s="53"/>
      <c r="F54" s="53"/>
      <c r="G54" s="53"/>
      <c r="H54" s="53"/>
    </row>
    <row r="55" spans="2:8" ht="15.75">
      <c r="B55" s="39"/>
      <c r="C55" s="94" t="s">
        <v>158</v>
      </c>
      <c r="D55" s="53"/>
      <c r="E55" s="53"/>
      <c r="F55" s="53"/>
      <c r="G55" s="53"/>
      <c r="H55" s="53"/>
    </row>
  </sheetData>
  <printOptions horizontalCentered="1"/>
  <pageMargins left="0.55" right="0.4777777777777778" top="0.45" bottom="0.2777777777777778" header="0" footer="0"/>
  <pageSetup fitToHeight="1" fitToWidth="1" horizontalDpi="600" verticalDpi="600" orientation="portrait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showGridLines="0"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2.6640625" style="1" customWidth="1"/>
    <col min="2" max="2" width="6.6640625" style="1" customWidth="1"/>
    <col min="3" max="3" width="4.6640625" style="1" customWidth="1"/>
    <col min="4" max="4" width="10.6640625" style="1" customWidth="1"/>
    <col min="5" max="5" width="9.6640625" style="1" customWidth="1"/>
    <col min="6" max="6" width="10.6640625" style="1" customWidth="1"/>
    <col min="7" max="7" width="11.6640625" style="1" customWidth="1"/>
    <col min="8" max="8" width="13.6640625" style="1" customWidth="1"/>
    <col min="9" max="9" width="9.6640625" style="1" customWidth="1"/>
    <col min="10" max="10" width="3.6640625" style="1" customWidth="1"/>
    <col min="11" max="16384" width="9.6640625" style="1" customWidth="1"/>
  </cols>
  <sheetData>
    <row r="1" spans="1:9" ht="15.75">
      <c r="A1" s="54"/>
      <c r="I1" s="3" t="s">
        <v>199</v>
      </c>
    </row>
    <row r="2" spans="1:5" ht="16.5" customHeight="1">
      <c r="A2" s="54"/>
      <c r="B2" s="4" t="s">
        <v>0</v>
      </c>
      <c r="E2" s="5" t="s">
        <v>54</v>
      </c>
    </row>
    <row r="3" spans="1:3" ht="15" customHeight="1">
      <c r="A3" s="54"/>
      <c r="B3" s="6" t="s">
        <v>121</v>
      </c>
      <c r="C3" s="7"/>
    </row>
    <row r="4" ht="9" customHeight="1">
      <c r="A4" s="54"/>
    </row>
    <row r="5" spans="1:9" ht="15.75">
      <c r="A5" s="54"/>
      <c r="B5" s="39">
        <v>19</v>
      </c>
      <c r="C5" s="45" t="s">
        <v>164</v>
      </c>
      <c r="D5" s="14"/>
      <c r="E5" s="14"/>
      <c r="F5" s="14"/>
      <c r="G5" s="14"/>
      <c r="H5" s="14"/>
      <c r="I5" s="14"/>
    </row>
    <row r="6" spans="1:9" ht="6.75" customHeight="1">
      <c r="A6" s="54"/>
      <c r="B6" s="39"/>
      <c r="C6" s="14"/>
      <c r="D6" s="14"/>
      <c r="E6" s="14"/>
      <c r="F6" s="14"/>
      <c r="G6" s="14"/>
      <c r="H6" s="14"/>
      <c r="I6" s="14"/>
    </row>
    <row r="7" spans="1:9" ht="15.75">
      <c r="A7" s="54"/>
      <c r="B7" s="39"/>
      <c r="C7" s="14" t="s">
        <v>165</v>
      </c>
      <c r="D7" s="94" t="s">
        <v>178</v>
      </c>
      <c r="E7" s="53"/>
      <c r="F7" s="53"/>
      <c r="G7" s="53"/>
      <c r="H7" s="53"/>
      <c r="I7" s="53"/>
    </row>
    <row r="8" spans="1:9" ht="15.75">
      <c r="A8" s="54"/>
      <c r="B8" s="39"/>
      <c r="C8" s="14"/>
      <c r="D8" s="94" t="s">
        <v>179</v>
      </c>
      <c r="E8" s="14"/>
      <c r="F8" s="14"/>
      <c r="G8" s="14"/>
      <c r="H8" s="14"/>
      <c r="I8" s="14"/>
    </row>
    <row r="9" spans="1:9" ht="15.75">
      <c r="A9" s="54"/>
      <c r="B9" s="39"/>
      <c r="C9" s="14"/>
      <c r="D9" s="94" t="s">
        <v>180</v>
      </c>
      <c r="E9" s="14"/>
      <c r="F9" s="14"/>
      <c r="G9" s="14"/>
      <c r="H9" s="14"/>
      <c r="I9" s="14"/>
    </row>
    <row r="10" spans="1:8" ht="15.75">
      <c r="A10" s="54"/>
      <c r="B10" s="39"/>
      <c r="C10" s="14"/>
      <c r="E10" s="14"/>
      <c r="F10" s="14"/>
      <c r="G10" s="46" t="s">
        <v>159</v>
      </c>
      <c r="H10" s="46" t="s">
        <v>197</v>
      </c>
    </row>
    <row r="11" spans="1:8" ht="15.75">
      <c r="A11" s="54"/>
      <c r="B11" s="39"/>
      <c r="C11" s="14"/>
      <c r="D11" s="14"/>
      <c r="E11" s="55" t="s">
        <v>64</v>
      </c>
      <c r="F11" s="14"/>
      <c r="G11" s="46" t="s">
        <v>160</v>
      </c>
      <c r="H11" s="46" t="s">
        <v>160</v>
      </c>
    </row>
    <row r="12" spans="1:8" ht="15.75">
      <c r="A12" s="54"/>
      <c r="B12" s="39"/>
      <c r="C12" s="14"/>
      <c r="D12" s="14" t="s">
        <v>181</v>
      </c>
      <c r="E12" s="14"/>
      <c r="F12" s="14"/>
      <c r="G12" s="55" t="s">
        <v>196</v>
      </c>
      <c r="H12" s="46" t="s">
        <v>196</v>
      </c>
    </row>
    <row r="13" spans="1:8" ht="15.75">
      <c r="A13" s="54"/>
      <c r="B13" s="39"/>
      <c r="C13" s="14"/>
      <c r="D13" s="14" t="s">
        <v>182</v>
      </c>
      <c r="E13" s="14"/>
      <c r="F13" s="14"/>
      <c r="G13" s="56">
        <v>12</v>
      </c>
      <c r="H13" s="57">
        <v>14</v>
      </c>
    </row>
    <row r="14" spans="1:8" ht="15.75">
      <c r="A14" s="54"/>
      <c r="B14" s="39"/>
      <c r="C14" s="14"/>
      <c r="D14" s="14" t="s">
        <v>183</v>
      </c>
      <c r="E14" s="45"/>
      <c r="F14" s="45"/>
      <c r="G14" s="56">
        <v>6</v>
      </c>
      <c r="H14" s="57">
        <v>7</v>
      </c>
    </row>
    <row r="15" spans="1:8" ht="9" customHeight="1">
      <c r="A15" s="54"/>
      <c r="B15" s="39"/>
      <c r="C15" s="14"/>
      <c r="G15" s="32"/>
      <c r="H15" s="32"/>
    </row>
    <row r="16" spans="1:3" ht="9" customHeight="1">
      <c r="A16" s="54"/>
      <c r="B16" s="39"/>
      <c r="C16" s="14"/>
    </row>
    <row r="17" spans="3:8" ht="15">
      <c r="C17" s="14" t="s">
        <v>166</v>
      </c>
      <c r="D17" s="94" t="s">
        <v>184</v>
      </c>
      <c r="E17" s="14"/>
      <c r="F17" s="14"/>
      <c r="G17" s="14"/>
      <c r="H17" s="14"/>
    </row>
    <row r="18" spans="3:8" ht="12" customHeight="1">
      <c r="C18" s="14"/>
      <c r="D18" s="14"/>
      <c r="E18" s="14"/>
      <c r="F18" s="14"/>
      <c r="G18" s="14"/>
      <c r="H18" s="46" t="s">
        <v>64</v>
      </c>
    </row>
    <row r="19" spans="3:8" ht="15">
      <c r="C19" s="14"/>
      <c r="D19" s="14" t="s">
        <v>185</v>
      </c>
      <c r="E19" s="14"/>
      <c r="F19" s="14"/>
      <c r="G19" s="14"/>
      <c r="H19" s="42">
        <v>570</v>
      </c>
    </row>
    <row r="20" spans="3:8" ht="15">
      <c r="C20" s="14"/>
      <c r="D20" s="14" t="s">
        <v>186</v>
      </c>
      <c r="E20" s="14"/>
      <c r="F20" s="14"/>
      <c r="G20" s="14"/>
      <c r="H20" s="51">
        <v>373</v>
      </c>
    </row>
    <row r="21" spans="3:8" ht="15">
      <c r="C21" s="14"/>
      <c r="D21" s="14" t="s">
        <v>187</v>
      </c>
      <c r="E21" s="14"/>
      <c r="F21" s="14"/>
      <c r="G21" s="14"/>
      <c r="H21" s="51">
        <v>383</v>
      </c>
    </row>
    <row r="22" spans="3:8" ht="9" customHeight="1">
      <c r="C22" s="14"/>
      <c r="D22" s="14"/>
      <c r="E22" s="14"/>
      <c r="F22" s="14"/>
      <c r="H22" s="32"/>
    </row>
    <row r="23" spans="3:6" ht="12.75" customHeight="1">
      <c r="C23" s="14"/>
      <c r="D23" s="14"/>
      <c r="E23" s="14"/>
      <c r="F23" s="14"/>
    </row>
    <row r="24" spans="2:11" ht="15.75">
      <c r="B24" s="40">
        <v>20</v>
      </c>
      <c r="C24" s="41" t="s">
        <v>167</v>
      </c>
      <c r="D24" s="42"/>
      <c r="E24" s="42"/>
      <c r="F24" s="42"/>
      <c r="G24" s="42"/>
      <c r="H24" s="42"/>
      <c r="I24" s="42"/>
      <c r="J24" s="42"/>
      <c r="K24" s="50"/>
    </row>
    <row r="25" spans="2:11" ht="15.75">
      <c r="B25" s="40"/>
      <c r="C25" s="41" t="s">
        <v>168</v>
      </c>
      <c r="D25" s="42"/>
      <c r="E25" s="42"/>
      <c r="F25" s="42"/>
      <c r="G25" s="42"/>
      <c r="H25" s="42"/>
      <c r="I25" s="42"/>
      <c r="J25" s="42"/>
      <c r="K25" s="50"/>
    </row>
    <row r="26" spans="2:11" ht="15.75">
      <c r="B26" s="40"/>
      <c r="C26" s="41" t="s">
        <v>169</v>
      </c>
      <c r="D26" s="42"/>
      <c r="E26" s="42"/>
      <c r="F26" s="42"/>
      <c r="G26" s="42"/>
      <c r="H26" s="42"/>
      <c r="I26" s="42"/>
      <c r="J26" s="42"/>
      <c r="K26" s="50"/>
    </row>
    <row r="27" spans="2:11" ht="6.75" customHeight="1">
      <c r="B27" s="40"/>
      <c r="C27" s="3"/>
      <c r="D27" s="47"/>
      <c r="E27" s="42"/>
      <c r="F27" s="42"/>
      <c r="G27" s="42"/>
      <c r="H27" s="42"/>
      <c r="I27" s="42"/>
      <c r="J27" s="50"/>
      <c r="K27" s="50"/>
    </row>
    <row r="28" spans="2:3" ht="15.75">
      <c r="B28" s="8"/>
      <c r="C28" s="11" t="s">
        <v>170</v>
      </c>
    </row>
    <row r="29" spans="2:3" ht="15.75">
      <c r="B29" s="8"/>
      <c r="C29" s="11" t="s">
        <v>171</v>
      </c>
    </row>
    <row r="30" spans="2:3" ht="15.75">
      <c r="B30" s="8"/>
      <c r="C30" s="11"/>
    </row>
    <row r="31" spans="2:3" ht="15.75">
      <c r="B31" s="8"/>
      <c r="C31" s="11"/>
    </row>
    <row r="32" spans="2:4" ht="10.5" customHeight="1">
      <c r="B32" s="8"/>
      <c r="C32" s="11"/>
      <c r="D32" s="11"/>
    </row>
    <row r="33" spans="2:11" ht="15.75">
      <c r="B33" s="40">
        <v>21</v>
      </c>
      <c r="C33" s="58" t="s">
        <v>172</v>
      </c>
      <c r="D33" s="41"/>
      <c r="E33" s="41"/>
      <c r="F33" s="41"/>
      <c r="G33" s="41"/>
      <c r="H33" s="41"/>
      <c r="I33" s="41"/>
      <c r="J33" s="41"/>
      <c r="K33" s="41"/>
    </row>
    <row r="34" spans="2:11" ht="15.75">
      <c r="B34" s="40"/>
      <c r="C34" s="58"/>
      <c r="D34" s="41"/>
      <c r="E34" s="41"/>
      <c r="F34" s="41"/>
      <c r="G34" s="41"/>
      <c r="H34" s="41"/>
      <c r="I34" s="41"/>
      <c r="J34" s="41"/>
      <c r="K34" s="41"/>
    </row>
    <row r="35" spans="2:11" ht="15.75">
      <c r="B35" s="40"/>
      <c r="C35" s="58" t="s">
        <v>173</v>
      </c>
      <c r="D35" s="42"/>
      <c r="E35" s="42"/>
      <c r="F35" s="42"/>
      <c r="G35" s="42"/>
      <c r="H35" s="42"/>
      <c r="I35" s="42"/>
      <c r="J35" s="42"/>
      <c r="K35" s="42"/>
    </row>
    <row r="36" spans="2:11" ht="15.75">
      <c r="B36" s="40"/>
      <c r="C36" s="58" t="s">
        <v>174</v>
      </c>
      <c r="D36" s="42"/>
      <c r="E36" s="42"/>
      <c r="F36" s="42"/>
      <c r="G36" s="42"/>
      <c r="H36" s="42"/>
      <c r="J36" s="59"/>
      <c r="K36" s="42"/>
    </row>
    <row r="37" spans="2:11" ht="15.75">
      <c r="B37" s="40"/>
      <c r="C37" s="58"/>
      <c r="D37" s="42"/>
      <c r="E37" s="42"/>
      <c r="F37" s="42"/>
      <c r="G37" s="42"/>
      <c r="H37" s="42"/>
      <c r="I37" s="59" t="s">
        <v>64</v>
      </c>
      <c r="J37" s="59"/>
      <c r="K37" s="42"/>
    </row>
    <row r="38" spans="2:9" ht="15.75">
      <c r="B38" s="40"/>
      <c r="C38" s="42"/>
      <c r="D38" s="42" t="s">
        <v>188</v>
      </c>
      <c r="E38" s="42"/>
      <c r="F38" s="42"/>
      <c r="G38" s="42"/>
      <c r="H38" s="42"/>
      <c r="I38" s="42">
        <v>10599</v>
      </c>
    </row>
    <row r="39" spans="2:9" ht="15.75">
      <c r="B39" s="40"/>
      <c r="C39" s="42"/>
      <c r="D39" s="42" t="s">
        <v>189</v>
      </c>
      <c r="E39" s="42"/>
      <c r="F39" s="42"/>
      <c r="G39" s="42"/>
      <c r="H39" s="42"/>
      <c r="I39" s="42">
        <v>-3728</v>
      </c>
    </row>
    <row r="40" spans="2:9" ht="15.75">
      <c r="B40" s="40"/>
      <c r="C40" s="42"/>
      <c r="D40" s="42"/>
      <c r="E40" s="41" t="s">
        <v>190</v>
      </c>
      <c r="F40" s="60"/>
      <c r="G40" s="50"/>
      <c r="H40" s="61"/>
      <c r="I40" s="62">
        <f>SUM(I38:I39)</f>
        <v>6871</v>
      </c>
    </row>
    <row r="41" spans="2:7" ht="6.75" customHeight="1">
      <c r="B41" s="40"/>
      <c r="C41" s="42"/>
      <c r="D41" s="42"/>
      <c r="E41" s="41"/>
      <c r="F41" s="60"/>
      <c r="G41" s="50"/>
    </row>
    <row r="42" spans="2:7" ht="6.75" customHeight="1">
      <c r="B42" s="40"/>
      <c r="C42" s="42"/>
      <c r="D42" s="42"/>
      <c r="E42" s="41"/>
      <c r="F42" s="60"/>
      <c r="G42" s="50"/>
    </row>
    <row r="43" spans="3:10" ht="15.75">
      <c r="C43" s="58" t="s">
        <v>175</v>
      </c>
      <c r="D43" s="42"/>
      <c r="E43" s="42"/>
      <c r="F43" s="42"/>
      <c r="G43" s="42"/>
      <c r="H43" s="42"/>
      <c r="I43" s="50"/>
      <c r="J43" s="42"/>
    </row>
    <row r="44" spans="3:9" ht="15.75">
      <c r="C44" s="41" t="s">
        <v>176</v>
      </c>
      <c r="D44" s="42"/>
      <c r="E44" s="42" t="s">
        <v>191</v>
      </c>
      <c r="F44" s="42"/>
      <c r="G44" s="42"/>
      <c r="H44" s="42"/>
      <c r="I44" s="42">
        <v>360</v>
      </c>
    </row>
    <row r="45" spans="3:9" ht="15">
      <c r="C45" s="42"/>
      <c r="E45" s="42" t="s">
        <v>192</v>
      </c>
      <c r="F45" s="42"/>
      <c r="G45" s="42"/>
      <c r="H45" s="42"/>
      <c r="I45" s="60">
        <v>1650</v>
      </c>
    </row>
    <row r="46" spans="3:9" ht="15">
      <c r="C46" s="42"/>
      <c r="E46" s="42" t="s">
        <v>193</v>
      </c>
      <c r="F46" s="42"/>
      <c r="G46" s="42"/>
      <c r="H46" s="42"/>
      <c r="I46" s="42">
        <v>22152</v>
      </c>
    </row>
    <row r="47" spans="3:9" ht="15">
      <c r="C47" s="42"/>
      <c r="E47" s="42" t="s">
        <v>194</v>
      </c>
      <c r="F47" s="42"/>
      <c r="G47" s="42"/>
      <c r="H47" s="42"/>
      <c r="I47" s="42">
        <v>3728</v>
      </c>
    </row>
    <row r="48" spans="3:9" ht="15">
      <c r="C48" s="42"/>
      <c r="E48" s="42"/>
      <c r="F48" s="42"/>
      <c r="G48" s="42"/>
      <c r="H48" s="61" t="s">
        <v>198</v>
      </c>
      <c r="I48" s="51">
        <f>SUM(I44:I47)</f>
        <v>27890</v>
      </c>
    </row>
    <row r="49" spans="3:9" ht="6.75" customHeight="1">
      <c r="C49" s="42"/>
      <c r="D49" s="42"/>
      <c r="E49" s="42"/>
      <c r="F49" s="42"/>
      <c r="G49" s="42"/>
      <c r="I49" s="32"/>
    </row>
    <row r="50" spans="3:9" ht="15.75">
      <c r="C50" s="58" t="s">
        <v>177</v>
      </c>
      <c r="D50" s="42"/>
      <c r="E50" s="42" t="s">
        <v>191</v>
      </c>
      <c r="F50" s="42"/>
      <c r="G50" s="42"/>
      <c r="H50" s="42"/>
      <c r="I50" s="42">
        <v>4896</v>
      </c>
    </row>
    <row r="51" spans="3:9" ht="15">
      <c r="C51" s="42"/>
      <c r="E51" s="42" t="s">
        <v>192</v>
      </c>
      <c r="F51" s="42"/>
      <c r="G51" s="42"/>
      <c r="H51" s="42"/>
      <c r="I51" s="42">
        <v>0</v>
      </c>
    </row>
    <row r="52" spans="3:9" ht="15">
      <c r="C52" s="42"/>
      <c r="E52" s="42" t="s">
        <v>193</v>
      </c>
      <c r="F52" s="42"/>
      <c r="G52" s="42"/>
      <c r="H52" s="42"/>
      <c r="I52" s="42">
        <v>89529</v>
      </c>
    </row>
    <row r="53" spans="3:9" ht="15">
      <c r="C53" s="42"/>
      <c r="F53" s="42"/>
      <c r="G53" s="42"/>
      <c r="H53" s="61" t="s">
        <v>198</v>
      </c>
      <c r="I53" s="51">
        <f>SUM(I50:I52)</f>
        <v>94425</v>
      </c>
    </row>
    <row r="54" spans="3:9" ht="9" customHeight="1">
      <c r="C54" s="42"/>
      <c r="F54" s="42"/>
      <c r="G54" s="42"/>
      <c r="H54" s="61"/>
      <c r="I54" s="51"/>
    </row>
    <row r="55" spans="3:9" ht="15.75">
      <c r="C55" s="42"/>
      <c r="D55" s="42"/>
      <c r="E55" s="41" t="s">
        <v>195</v>
      </c>
      <c r="F55" s="50"/>
      <c r="G55" s="50"/>
      <c r="H55" s="61"/>
      <c r="I55" s="41">
        <f>I53+I48</f>
        <v>122315</v>
      </c>
    </row>
    <row r="56" spans="3:9" ht="15.75">
      <c r="C56" s="41"/>
      <c r="D56" s="41"/>
      <c r="E56" s="41"/>
      <c r="F56" s="41"/>
      <c r="G56" s="41"/>
      <c r="I56" s="32"/>
    </row>
  </sheetData>
  <printOptions horizontalCentered="1"/>
  <pageMargins left="0.55" right="0.4777777777777778" top="0.45" bottom="0.2777777777777778" header="0" footer="0"/>
  <pageSetup fitToHeight="1" fitToWidth="1"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showGridLines="0"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3.6640625" style="1" customWidth="1"/>
    <col min="2" max="2" width="6.6640625" style="1" customWidth="1"/>
    <col min="3" max="3" width="5.6640625" style="1" customWidth="1"/>
    <col min="4" max="7" width="9.6640625" style="1" customWidth="1"/>
    <col min="8" max="8" width="10.6640625" style="1" customWidth="1"/>
    <col min="9" max="9" width="4.6640625" style="1" customWidth="1"/>
    <col min="10" max="10" width="10.6640625" style="1" customWidth="1"/>
    <col min="11" max="11" width="4.6640625" style="1" customWidth="1"/>
    <col min="12" max="12" width="3.6640625" style="1" customWidth="1"/>
    <col min="13" max="16384" width="9.6640625" style="1" customWidth="1"/>
  </cols>
  <sheetData>
    <row r="1" spans="1:11" ht="15.75">
      <c r="A1" s="54"/>
      <c r="J1" s="3" t="s">
        <v>250</v>
      </c>
      <c r="K1" s="54"/>
    </row>
    <row r="2" spans="1:11" ht="15.75">
      <c r="A2" s="54"/>
      <c r="B2" s="4" t="s">
        <v>0</v>
      </c>
      <c r="E2" s="5" t="s">
        <v>54</v>
      </c>
      <c r="K2" s="54"/>
    </row>
    <row r="3" spans="1:12" ht="13.5" customHeight="1">
      <c r="A3" s="42"/>
      <c r="B3" s="6" t="s">
        <v>121</v>
      </c>
      <c r="C3" s="7"/>
      <c r="K3" s="42"/>
      <c r="L3" s="50"/>
    </row>
    <row r="4" spans="1:12" ht="9" customHeight="1">
      <c r="A4" s="42"/>
      <c r="B4" s="61"/>
      <c r="C4" s="42"/>
      <c r="D4" s="42"/>
      <c r="E4" s="42"/>
      <c r="F4" s="42"/>
      <c r="G4" s="42"/>
      <c r="H4" s="42"/>
      <c r="I4" s="42"/>
      <c r="J4" s="42"/>
      <c r="K4" s="42"/>
      <c r="L4" s="50"/>
    </row>
    <row r="5" spans="1:12" ht="15.75" customHeight="1">
      <c r="A5" s="42"/>
      <c r="B5" s="40">
        <v>22</v>
      </c>
      <c r="C5" s="41" t="s">
        <v>200</v>
      </c>
      <c r="D5" s="41"/>
      <c r="E5" s="41"/>
      <c r="F5" s="41"/>
      <c r="G5" s="41"/>
      <c r="H5" s="41"/>
      <c r="I5" s="41"/>
      <c r="J5" s="41"/>
      <c r="K5" s="41"/>
      <c r="L5" s="50"/>
    </row>
    <row r="6" spans="2:11" ht="15.75">
      <c r="B6" s="40"/>
      <c r="C6" s="41" t="s">
        <v>201</v>
      </c>
      <c r="D6" s="41"/>
      <c r="E6" s="41"/>
      <c r="F6" s="41"/>
      <c r="G6" s="41"/>
      <c r="H6" s="41"/>
      <c r="I6" s="41"/>
      <c r="J6" s="41"/>
      <c r="K6" s="41"/>
    </row>
    <row r="7" spans="2:11" ht="9" customHeight="1">
      <c r="B7" s="40"/>
      <c r="C7" s="41"/>
      <c r="D7" s="41"/>
      <c r="E7" s="41"/>
      <c r="F7" s="41"/>
      <c r="G7" s="41"/>
      <c r="H7" s="41"/>
      <c r="I7" s="41"/>
      <c r="J7" s="41"/>
      <c r="K7" s="41"/>
    </row>
    <row r="8" spans="2:11" ht="15.75">
      <c r="B8" s="40"/>
      <c r="C8" s="63" t="s">
        <v>202</v>
      </c>
      <c r="D8" s="43"/>
      <c r="E8" s="43"/>
      <c r="F8" s="64"/>
      <c r="G8" s="64"/>
      <c r="H8" s="64"/>
      <c r="I8" s="64"/>
      <c r="J8" s="64"/>
      <c r="K8" s="41"/>
    </row>
    <row r="9" spans="2:11" ht="9" customHeight="1">
      <c r="B9" s="40"/>
      <c r="C9" s="63"/>
      <c r="D9" s="43"/>
      <c r="E9" s="43"/>
      <c r="F9" s="64"/>
      <c r="G9" s="64"/>
      <c r="H9" s="64"/>
      <c r="I9" s="64"/>
      <c r="J9" s="64"/>
      <c r="K9" s="41"/>
    </row>
    <row r="10" spans="2:11" ht="15.75">
      <c r="B10" s="40"/>
      <c r="C10" s="50" t="s">
        <v>203</v>
      </c>
      <c r="D10" s="43"/>
      <c r="E10" s="43"/>
      <c r="F10" s="64"/>
      <c r="G10" s="64"/>
      <c r="H10" s="64"/>
      <c r="I10" s="64"/>
      <c r="J10" s="64"/>
      <c r="K10" s="41"/>
    </row>
    <row r="11" spans="2:11" ht="15.75">
      <c r="B11" s="40"/>
      <c r="C11" s="42" t="s">
        <v>204</v>
      </c>
      <c r="D11" s="42"/>
      <c r="E11" s="42"/>
      <c r="F11" s="41"/>
      <c r="G11" s="41"/>
      <c r="H11" s="41"/>
      <c r="I11" s="41"/>
      <c r="J11" s="41"/>
      <c r="K11" s="41"/>
    </row>
    <row r="12" spans="2:11" ht="9" customHeight="1">
      <c r="B12" s="40"/>
      <c r="C12" s="42" t="s">
        <v>41</v>
      </c>
      <c r="D12" s="42"/>
      <c r="E12" s="42"/>
      <c r="F12" s="41"/>
      <c r="G12" s="41"/>
      <c r="H12" s="41"/>
      <c r="I12" s="41"/>
      <c r="J12" s="41"/>
      <c r="K12" s="41"/>
    </row>
    <row r="13" spans="2:11" ht="15.75">
      <c r="B13" s="40"/>
      <c r="C13" s="65"/>
      <c r="D13" s="66"/>
      <c r="E13" s="67" t="s">
        <v>243</v>
      </c>
      <c r="F13" s="68" t="s">
        <v>246</v>
      </c>
      <c r="G13" s="69"/>
      <c r="H13" s="65"/>
      <c r="I13" s="66"/>
      <c r="J13" s="70"/>
      <c r="K13" s="71"/>
    </row>
    <row r="14" spans="2:11" ht="15">
      <c r="B14" s="50"/>
      <c r="C14" s="72" t="s">
        <v>41</v>
      </c>
      <c r="D14" s="50" t="s">
        <v>241</v>
      </c>
      <c r="E14" s="73" t="s">
        <v>244</v>
      </c>
      <c r="F14" s="74" t="s">
        <v>247</v>
      </c>
      <c r="G14" s="75"/>
      <c r="H14" s="74" t="s">
        <v>248</v>
      </c>
      <c r="I14" s="75"/>
      <c r="J14" s="50"/>
      <c r="K14" s="72"/>
    </row>
    <row r="15" spans="2:11" ht="15">
      <c r="B15" s="50"/>
      <c r="C15" s="72"/>
      <c r="D15" s="50" t="s">
        <v>41</v>
      </c>
      <c r="E15" s="73" t="s">
        <v>245</v>
      </c>
      <c r="F15" s="74" t="s">
        <v>245</v>
      </c>
      <c r="G15" s="75"/>
      <c r="H15" s="72"/>
      <c r="I15" s="50"/>
      <c r="J15" s="50"/>
      <c r="K15" s="72"/>
    </row>
    <row r="16" spans="2:11" ht="15">
      <c r="B16" s="50"/>
      <c r="C16" s="76" t="s">
        <v>205</v>
      </c>
      <c r="D16" s="70"/>
      <c r="E16" s="77"/>
      <c r="F16" s="78"/>
      <c r="G16" s="79"/>
      <c r="H16" s="76"/>
      <c r="I16" s="70"/>
      <c r="J16" s="70"/>
      <c r="K16" s="72"/>
    </row>
    <row r="17" spans="2:11" ht="15">
      <c r="B17" s="50"/>
      <c r="C17" s="76"/>
      <c r="D17" s="70" t="s">
        <v>242</v>
      </c>
      <c r="E17" s="80">
        <v>1852</v>
      </c>
      <c r="F17" s="78" t="s">
        <v>41</v>
      </c>
      <c r="G17" s="79">
        <v>7043</v>
      </c>
      <c r="H17" s="76" t="s">
        <v>249</v>
      </c>
      <c r="I17" s="70"/>
      <c r="J17" s="70"/>
      <c r="K17" s="72"/>
    </row>
    <row r="18" spans="2:11" ht="9" customHeight="1">
      <c r="B18" s="61"/>
      <c r="C18" s="27"/>
      <c r="D18" s="27"/>
      <c r="E18" s="27"/>
      <c r="F18" s="27"/>
      <c r="G18" s="27"/>
      <c r="H18" s="27"/>
      <c r="I18" s="27"/>
      <c r="J18" s="27"/>
      <c r="K18" s="42"/>
    </row>
    <row r="19" spans="2:11" ht="15">
      <c r="B19" s="61"/>
      <c r="C19" s="42" t="s">
        <v>206</v>
      </c>
      <c r="D19" s="42"/>
      <c r="E19" s="42"/>
      <c r="F19" s="42"/>
      <c r="G19" s="42"/>
      <c r="H19" s="42"/>
      <c r="I19" s="42"/>
      <c r="J19" s="42"/>
      <c r="K19" s="42"/>
    </row>
    <row r="20" spans="2:11" ht="15">
      <c r="B20" s="61"/>
      <c r="C20" s="42" t="s">
        <v>207</v>
      </c>
      <c r="D20" s="42"/>
      <c r="E20" s="42"/>
      <c r="F20" s="42"/>
      <c r="G20" s="42"/>
      <c r="H20" s="42"/>
      <c r="I20" s="42"/>
      <c r="J20" s="42"/>
      <c r="K20" s="42"/>
    </row>
    <row r="21" spans="2:11" ht="15">
      <c r="B21" s="61"/>
      <c r="C21" s="42" t="s">
        <v>208</v>
      </c>
      <c r="D21" s="42"/>
      <c r="E21" s="42"/>
      <c r="F21" s="42"/>
      <c r="G21" s="42"/>
      <c r="H21" s="42"/>
      <c r="I21" s="42"/>
      <c r="J21" s="42"/>
      <c r="K21" s="42"/>
    </row>
    <row r="22" ht="21" customHeight="1"/>
    <row r="23" spans="2:10" ht="15.75">
      <c r="B23" s="40">
        <v>23</v>
      </c>
      <c r="C23" s="41" t="s">
        <v>209</v>
      </c>
      <c r="D23" s="42"/>
      <c r="E23" s="42"/>
      <c r="F23" s="42"/>
      <c r="G23" s="42"/>
      <c r="H23" s="42"/>
      <c r="I23" s="42"/>
      <c r="J23" s="42"/>
    </row>
    <row r="24" spans="2:10" ht="15.75">
      <c r="B24" s="40"/>
      <c r="C24" s="41" t="s">
        <v>210</v>
      </c>
      <c r="D24" s="42"/>
      <c r="E24" s="42"/>
      <c r="F24" s="42"/>
      <c r="G24" s="42"/>
      <c r="H24" s="42"/>
      <c r="I24" s="42"/>
      <c r="J24" s="42"/>
    </row>
    <row r="25" spans="2:10" ht="15.75">
      <c r="B25" s="40"/>
      <c r="C25" s="41" t="s">
        <v>211</v>
      </c>
      <c r="D25" s="42"/>
      <c r="E25" s="42"/>
      <c r="F25" s="42"/>
      <c r="G25" s="42"/>
      <c r="H25" s="42"/>
      <c r="I25" s="42"/>
      <c r="J25" s="42"/>
    </row>
    <row r="26" spans="2:10" ht="9" customHeight="1">
      <c r="B26" s="40"/>
      <c r="C26" s="41"/>
      <c r="D26" s="42"/>
      <c r="E26" s="42"/>
      <c r="F26" s="42"/>
      <c r="G26" s="42"/>
      <c r="H26" s="42"/>
      <c r="I26" s="42"/>
      <c r="J26" s="42"/>
    </row>
    <row r="27" spans="2:10" ht="15.75">
      <c r="B27" s="61"/>
      <c r="C27" s="4" t="s">
        <v>212</v>
      </c>
      <c r="D27" s="42"/>
      <c r="E27" s="42"/>
      <c r="F27" s="42"/>
      <c r="G27" s="42"/>
      <c r="H27" s="42"/>
      <c r="I27" s="42"/>
      <c r="J27" s="42"/>
    </row>
    <row r="28" spans="2:10" ht="15.75">
      <c r="B28" s="61"/>
      <c r="C28" s="4" t="s">
        <v>213</v>
      </c>
      <c r="D28" s="42"/>
      <c r="E28" s="42"/>
      <c r="F28" s="42"/>
      <c r="G28" s="42"/>
      <c r="H28" s="42"/>
      <c r="I28" s="42"/>
      <c r="J28" s="42"/>
    </row>
    <row r="29" spans="2:10" ht="9" customHeight="1">
      <c r="B29" s="61"/>
      <c r="C29" s="36"/>
      <c r="D29" s="42"/>
      <c r="E29" s="42"/>
      <c r="F29" s="42"/>
      <c r="G29" s="42"/>
      <c r="H29" s="42"/>
      <c r="I29" s="42"/>
      <c r="J29" s="42"/>
    </row>
    <row r="30" spans="2:10" ht="15.75">
      <c r="B30" s="61"/>
      <c r="C30" s="4" t="s">
        <v>214</v>
      </c>
      <c r="D30" s="42"/>
      <c r="E30" s="42"/>
      <c r="F30" s="42"/>
      <c r="G30" s="42"/>
      <c r="H30" s="42"/>
      <c r="I30" s="42"/>
      <c r="J30" s="42"/>
    </row>
    <row r="31" spans="2:10" ht="9" customHeight="1">
      <c r="B31" s="61"/>
      <c r="C31" s="4"/>
      <c r="D31" s="42"/>
      <c r="E31" s="42"/>
      <c r="F31" s="42"/>
      <c r="G31" s="42"/>
      <c r="H31" s="42"/>
      <c r="I31" s="42"/>
      <c r="J31" s="42"/>
    </row>
    <row r="32" spans="2:10" ht="15">
      <c r="B32" s="61"/>
      <c r="C32" s="11" t="s">
        <v>215</v>
      </c>
      <c r="H32" s="42"/>
      <c r="I32" s="42"/>
      <c r="J32" s="42"/>
    </row>
    <row r="33" spans="2:10" ht="15">
      <c r="B33" s="61"/>
      <c r="C33" s="11" t="s">
        <v>216</v>
      </c>
      <c r="H33" s="42"/>
      <c r="I33" s="42"/>
      <c r="J33" s="42"/>
    </row>
    <row r="34" spans="2:10" ht="15">
      <c r="B34" s="61"/>
      <c r="C34" s="11" t="s">
        <v>217</v>
      </c>
      <c r="H34" s="42"/>
      <c r="I34" s="42"/>
      <c r="J34" s="42"/>
    </row>
    <row r="35" spans="2:10" ht="15">
      <c r="B35" s="61"/>
      <c r="C35" s="11" t="s">
        <v>218</v>
      </c>
      <c r="H35" s="42"/>
      <c r="I35" s="42"/>
      <c r="J35" s="42"/>
    </row>
    <row r="36" spans="2:10" ht="15">
      <c r="B36" s="61"/>
      <c r="C36" s="11" t="s">
        <v>219</v>
      </c>
      <c r="H36" s="42"/>
      <c r="I36" s="42"/>
      <c r="J36" s="42"/>
    </row>
    <row r="37" spans="2:10" ht="15">
      <c r="B37" s="61"/>
      <c r="C37" s="11" t="s">
        <v>220</v>
      </c>
      <c r="H37" s="42"/>
      <c r="I37" s="42"/>
      <c r="J37" s="42"/>
    </row>
    <row r="38" spans="2:10" ht="15">
      <c r="B38" s="61"/>
      <c r="C38" s="11" t="s">
        <v>221</v>
      </c>
      <c r="H38" s="42"/>
      <c r="I38" s="42"/>
      <c r="J38" s="42"/>
    </row>
    <row r="39" spans="2:10" ht="15">
      <c r="B39" s="61"/>
      <c r="C39" s="11" t="s">
        <v>222</v>
      </c>
      <c r="H39" s="42"/>
      <c r="I39" s="42"/>
      <c r="J39" s="42"/>
    </row>
    <row r="40" spans="2:10" ht="15">
      <c r="B40" s="61"/>
      <c r="C40" s="11"/>
      <c r="H40" s="42"/>
      <c r="I40" s="42"/>
      <c r="J40" s="42"/>
    </row>
    <row r="41" spans="2:10" ht="15">
      <c r="B41" s="61"/>
      <c r="C41" s="11" t="s">
        <v>223</v>
      </c>
      <c r="H41" s="42"/>
      <c r="I41" s="42"/>
      <c r="J41" s="42"/>
    </row>
    <row r="42" spans="2:10" ht="15">
      <c r="B42" s="61"/>
      <c r="C42" s="11" t="s">
        <v>224</v>
      </c>
      <c r="H42" s="42"/>
      <c r="I42" s="42"/>
      <c r="J42" s="42"/>
    </row>
    <row r="43" spans="2:10" ht="15">
      <c r="B43" s="61"/>
      <c r="C43" s="11" t="s">
        <v>225</v>
      </c>
      <c r="H43" s="42"/>
      <c r="I43" s="42"/>
      <c r="J43" s="42"/>
    </row>
    <row r="44" spans="2:10" ht="15">
      <c r="B44" s="61"/>
      <c r="C44" s="11" t="s">
        <v>226</v>
      </c>
      <c r="H44" s="42"/>
      <c r="I44" s="42"/>
      <c r="J44" s="42"/>
    </row>
    <row r="45" spans="2:10" ht="15">
      <c r="B45" s="61"/>
      <c r="C45" s="11" t="s">
        <v>227</v>
      </c>
      <c r="H45" s="42"/>
      <c r="I45" s="42"/>
      <c r="J45" s="42"/>
    </row>
    <row r="46" spans="2:10" ht="15">
      <c r="B46" s="61"/>
      <c r="D46" s="42"/>
      <c r="E46" s="42"/>
      <c r="F46" s="42"/>
      <c r="G46" s="42"/>
      <c r="H46" s="42"/>
      <c r="I46" s="42"/>
      <c r="J46" s="42"/>
    </row>
    <row r="47" spans="2:10" ht="15.75">
      <c r="B47" s="61"/>
      <c r="C47" s="4" t="s">
        <v>228</v>
      </c>
      <c r="D47" s="42"/>
      <c r="E47" s="42"/>
      <c r="F47" s="42"/>
      <c r="G47" s="42"/>
      <c r="H47" s="42"/>
      <c r="I47" s="42"/>
      <c r="J47" s="42"/>
    </row>
    <row r="48" spans="2:10" ht="9" customHeight="1">
      <c r="B48" s="61"/>
      <c r="C48" s="41"/>
      <c r="D48" s="42"/>
      <c r="E48" s="42"/>
      <c r="F48" s="42"/>
      <c r="G48" s="42"/>
      <c r="H48" s="42"/>
      <c r="I48" s="42"/>
      <c r="J48" s="42"/>
    </row>
    <row r="49" spans="2:10" ht="15.75">
      <c r="B49" s="61"/>
      <c r="C49" s="4" t="s">
        <v>214</v>
      </c>
      <c r="D49" s="42"/>
      <c r="E49" s="42"/>
      <c r="F49" s="42"/>
      <c r="G49" s="42"/>
      <c r="H49" s="42"/>
      <c r="I49" s="42"/>
      <c r="J49" s="42"/>
    </row>
    <row r="50" spans="2:10" ht="9" customHeight="1">
      <c r="B50" s="61"/>
      <c r="C50" s="4"/>
      <c r="D50" s="42"/>
      <c r="E50" s="42"/>
      <c r="F50" s="42"/>
      <c r="G50" s="42"/>
      <c r="H50" s="42"/>
      <c r="I50" s="42"/>
      <c r="J50" s="42"/>
    </row>
    <row r="51" spans="2:10" ht="15">
      <c r="B51" s="61"/>
      <c r="C51" s="11" t="s">
        <v>229</v>
      </c>
      <c r="D51" s="42"/>
      <c r="E51" s="42"/>
      <c r="F51" s="42"/>
      <c r="G51" s="42"/>
      <c r="H51" s="42"/>
      <c r="I51" s="42"/>
      <c r="J51" s="42"/>
    </row>
    <row r="52" ht="15">
      <c r="C52" s="11" t="s">
        <v>230</v>
      </c>
    </row>
    <row r="53" ht="15">
      <c r="C53" s="11" t="s">
        <v>231</v>
      </c>
    </row>
    <row r="54" ht="15">
      <c r="C54" s="11" t="s">
        <v>232</v>
      </c>
    </row>
    <row r="55" ht="15">
      <c r="C55" s="11" t="s">
        <v>233</v>
      </c>
    </row>
    <row r="56" ht="6.75" customHeight="1">
      <c r="C56" s="11"/>
    </row>
    <row r="57" ht="15">
      <c r="C57" s="11" t="s">
        <v>234</v>
      </c>
    </row>
    <row r="58" ht="15">
      <c r="C58" s="11" t="s">
        <v>235</v>
      </c>
    </row>
    <row r="59" ht="15">
      <c r="C59" s="11" t="s">
        <v>236</v>
      </c>
    </row>
    <row r="60" ht="9" customHeight="1">
      <c r="C60" s="11"/>
    </row>
    <row r="61" spans="2:3" ht="15.75">
      <c r="B61" s="40">
        <v>24</v>
      </c>
      <c r="C61" s="41" t="s">
        <v>237</v>
      </c>
    </row>
    <row r="62" spans="2:3" ht="9" customHeight="1">
      <c r="B62" s="61"/>
      <c r="C62" s="42"/>
    </row>
    <row r="63" spans="2:3" ht="15">
      <c r="B63" s="61"/>
      <c r="C63" s="42" t="s">
        <v>238</v>
      </c>
    </row>
    <row r="64" ht="15">
      <c r="C64" s="11" t="s">
        <v>239</v>
      </c>
    </row>
    <row r="65" ht="15">
      <c r="C65" s="11" t="s">
        <v>240</v>
      </c>
    </row>
    <row r="66" ht="15">
      <c r="C66" s="11"/>
    </row>
  </sheetData>
  <printOptions horizontalCentered="1"/>
  <pageMargins left="0.55" right="0.4777777777777778" top="0.45" bottom="0.2777777777777778" header="0" footer="0"/>
  <pageSetup fitToHeight="1" fitToWidth="1" horizontalDpi="600" verticalDpi="600" orientation="portrait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GridLines="0"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3.6640625" style="1" customWidth="1"/>
    <col min="2" max="2" width="9.6640625" style="1" customWidth="1"/>
    <col min="3" max="3" width="4.6640625" style="1" customWidth="1"/>
    <col min="4" max="4" width="9.6640625" style="1" customWidth="1"/>
    <col min="5" max="5" width="15.21484375" style="1" customWidth="1"/>
    <col min="6" max="6" width="10.6640625" style="1" customWidth="1"/>
    <col min="7" max="7" width="9.6640625" style="1" customWidth="1"/>
    <col min="8" max="8" width="7.6640625" style="1" customWidth="1"/>
    <col min="9" max="10" width="9.6640625" style="1" customWidth="1"/>
    <col min="11" max="11" width="5.6640625" style="1" customWidth="1"/>
    <col min="12" max="12" width="3.6640625" style="1" customWidth="1"/>
    <col min="13" max="16384" width="9.6640625" style="1" customWidth="1"/>
  </cols>
  <sheetData>
    <row r="1" spans="10:11" ht="15.75">
      <c r="J1" s="3" t="s">
        <v>294</v>
      </c>
      <c r="K1" s="54"/>
    </row>
    <row r="2" spans="1:11" ht="15.75">
      <c r="A2" s="54"/>
      <c r="B2" s="4" t="s">
        <v>0</v>
      </c>
      <c r="E2" s="5" t="s">
        <v>54</v>
      </c>
      <c r="K2" s="54"/>
    </row>
    <row r="3" spans="1:11" ht="15.75">
      <c r="A3" s="54"/>
      <c r="B3" s="6" t="s">
        <v>121</v>
      </c>
      <c r="C3" s="7"/>
      <c r="K3" s="42"/>
    </row>
    <row r="4" spans="1:12" ht="13.5" customHeight="1">
      <c r="A4" s="42"/>
      <c r="B4" s="61"/>
      <c r="C4" s="42"/>
      <c r="D4" s="42"/>
      <c r="E4" s="42"/>
      <c r="F4" s="42"/>
      <c r="G4" s="42"/>
      <c r="H4" s="42"/>
      <c r="I4" s="42"/>
      <c r="J4" s="42"/>
      <c r="K4" s="42"/>
      <c r="L4" s="50"/>
    </row>
    <row r="5" ht="12.75" customHeight="1"/>
    <row r="6" spans="2:10" ht="15.75">
      <c r="B6" s="40">
        <v>25</v>
      </c>
      <c r="C6" s="41" t="s">
        <v>251</v>
      </c>
      <c r="D6" s="54"/>
      <c r="E6" s="54"/>
      <c r="F6" s="54"/>
      <c r="G6" s="54"/>
      <c r="H6" s="54"/>
      <c r="I6" s="54"/>
      <c r="J6" s="54"/>
    </row>
    <row r="7" spans="2:10" ht="47.25">
      <c r="B7" s="40"/>
      <c r="C7" s="41" t="s">
        <v>41</v>
      </c>
      <c r="D7" s="54"/>
      <c r="E7" s="54"/>
      <c r="F7" s="54"/>
      <c r="G7" s="54"/>
      <c r="H7" s="54"/>
      <c r="I7" s="81" t="s">
        <v>291</v>
      </c>
      <c r="J7" s="54"/>
    </row>
    <row r="8" spans="2:10" ht="15.75">
      <c r="B8" s="40"/>
      <c r="C8" s="58"/>
      <c r="D8" s="54"/>
      <c r="E8" s="54"/>
      <c r="F8" s="54"/>
      <c r="G8" s="54"/>
      <c r="H8" s="54"/>
      <c r="I8" s="40" t="s">
        <v>116</v>
      </c>
      <c r="J8" s="54"/>
    </row>
    <row r="9" spans="2:10" ht="15.75">
      <c r="B9" s="40"/>
      <c r="C9" s="3" t="s">
        <v>252</v>
      </c>
      <c r="D9" s="54"/>
      <c r="E9" s="54"/>
      <c r="F9" s="54"/>
      <c r="G9" s="54"/>
      <c r="H9" s="54"/>
      <c r="I9" s="54"/>
      <c r="J9" s="54"/>
    </row>
    <row r="10" spans="2:10" ht="15.75">
      <c r="B10" s="40"/>
      <c r="C10" s="11" t="s">
        <v>41</v>
      </c>
      <c r="D10" s="54"/>
      <c r="E10" s="54"/>
      <c r="F10" s="54"/>
      <c r="G10" s="54"/>
      <c r="H10" s="54"/>
      <c r="I10" s="54"/>
      <c r="J10" s="54"/>
    </row>
    <row r="11" spans="2:10" ht="15.75">
      <c r="B11" s="40"/>
      <c r="C11" s="11" t="s">
        <v>253</v>
      </c>
      <c r="D11" s="54"/>
      <c r="E11" s="54"/>
      <c r="F11" s="54"/>
      <c r="G11" s="54"/>
      <c r="H11" s="54"/>
      <c r="I11" s="42">
        <v>2402</v>
      </c>
      <c r="J11" s="54"/>
    </row>
    <row r="12" spans="2:10" ht="15.75">
      <c r="B12" s="40"/>
      <c r="C12" s="11" t="s">
        <v>41</v>
      </c>
      <c r="D12" s="54"/>
      <c r="E12" s="54"/>
      <c r="F12" s="54"/>
      <c r="G12" s="54"/>
      <c r="H12" s="54"/>
      <c r="I12" s="82"/>
      <c r="J12" s="54"/>
    </row>
    <row r="13" spans="2:10" ht="15.75">
      <c r="B13" s="40"/>
      <c r="C13" s="42" t="s">
        <v>254</v>
      </c>
      <c r="D13" s="54"/>
      <c r="E13" s="54"/>
      <c r="F13" s="54"/>
      <c r="G13" s="54"/>
      <c r="H13" s="54"/>
      <c r="I13" s="42">
        <v>41560</v>
      </c>
      <c r="J13" s="54"/>
    </row>
    <row r="14" spans="3:9" ht="15">
      <c r="C14" s="11" t="s">
        <v>255</v>
      </c>
      <c r="I14" s="34">
        <v>1049</v>
      </c>
    </row>
    <row r="15" spans="3:9" ht="15">
      <c r="C15" s="11" t="s">
        <v>256</v>
      </c>
      <c r="I15" s="34">
        <v>-269</v>
      </c>
    </row>
    <row r="16" spans="3:9" ht="15">
      <c r="C16" s="11" t="s">
        <v>257</v>
      </c>
      <c r="I16" s="34">
        <v>43265</v>
      </c>
    </row>
    <row r="17" spans="3:9" ht="15">
      <c r="C17" s="11" t="s">
        <v>258</v>
      </c>
      <c r="I17" s="83">
        <f>SUM(I13:I16)</f>
        <v>85605</v>
      </c>
    </row>
    <row r="18" ht="15">
      <c r="I18" s="27"/>
    </row>
    <row r="19" spans="3:9" ht="15.75">
      <c r="C19" s="11" t="s">
        <v>259</v>
      </c>
      <c r="I19" s="84">
        <f>I11/I17*100</f>
        <v>2.805910869692191</v>
      </c>
    </row>
    <row r="20" spans="3:9" ht="15">
      <c r="C20" s="11" t="s">
        <v>41</v>
      </c>
      <c r="I20" s="85"/>
    </row>
    <row r="21" spans="3:9" ht="15.75">
      <c r="C21" s="3" t="s">
        <v>260</v>
      </c>
      <c r="D21" s="54"/>
      <c r="E21" s="54"/>
      <c r="F21" s="54"/>
      <c r="G21" s="54"/>
      <c r="H21" s="54"/>
      <c r="I21" s="54"/>
    </row>
    <row r="22" spans="3:9" ht="15.75">
      <c r="C22" s="11" t="s">
        <v>41</v>
      </c>
      <c r="D22" s="54"/>
      <c r="E22" s="54"/>
      <c r="F22" s="54"/>
      <c r="G22" s="54"/>
      <c r="H22" s="54"/>
      <c r="I22" s="54"/>
    </row>
    <row r="23" spans="3:9" ht="15.75">
      <c r="C23" s="11" t="s">
        <v>253</v>
      </c>
      <c r="D23" s="54"/>
      <c r="E23" s="54"/>
      <c r="F23" s="54"/>
      <c r="G23" s="54"/>
      <c r="H23" s="54"/>
      <c r="I23" s="42">
        <f>I11</f>
        <v>2402</v>
      </c>
    </row>
    <row r="24" spans="3:9" ht="15.75">
      <c r="C24" s="11" t="s">
        <v>41</v>
      </c>
      <c r="D24" s="54"/>
      <c r="E24" s="54"/>
      <c r="F24" s="54"/>
      <c r="G24" s="54"/>
      <c r="H24" s="54"/>
      <c r="I24" s="82"/>
    </row>
    <row r="25" spans="3:9" ht="15.75">
      <c r="C25" s="42" t="s">
        <v>261</v>
      </c>
      <c r="D25" s="54"/>
      <c r="E25" s="54"/>
      <c r="F25" s="54"/>
      <c r="G25" s="54"/>
      <c r="H25" s="54"/>
      <c r="I25" s="42">
        <f>I17</f>
        <v>85605</v>
      </c>
    </row>
    <row r="26" spans="3:9" ht="15">
      <c r="C26" s="11" t="s">
        <v>262</v>
      </c>
      <c r="I26" s="1">
        <v>69</v>
      </c>
    </row>
    <row r="27" spans="3:9" ht="15">
      <c r="C27" s="11" t="s">
        <v>263</v>
      </c>
      <c r="I27" s="83">
        <f>SUM(I25:I26)</f>
        <v>85674</v>
      </c>
    </row>
    <row r="28" ht="15">
      <c r="I28" s="27"/>
    </row>
    <row r="29" spans="3:9" ht="15.75">
      <c r="C29" s="11" t="s">
        <v>264</v>
      </c>
      <c r="I29" s="84">
        <f>I23/I27*100</f>
        <v>2.803651049326517</v>
      </c>
    </row>
    <row r="30" spans="3:9" ht="15">
      <c r="C30" s="11" t="s">
        <v>41</v>
      </c>
      <c r="I30" s="85"/>
    </row>
    <row r="32" spans="2:3" ht="15.75">
      <c r="B32" s="8">
        <v>26</v>
      </c>
      <c r="C32" s="3" t="s">
        <v>265</v>
      </c>
    </row>
    <row r="33" ht="15.75">
      <c r="I33" s="3" t="s">
        <v>292</v>
      </c>
    </row>
    <row r="34" ht="15">
      <c r="I34" s="86" t="s">
        <v>64</v>
      </c>
    </row>
    <row r="35" ht="15">
      <c r="C35" s="1" t="s">
        <v>266</v>
      </c>
    </row>
    <row r="36" spans="4:9" ht="15.75">
      <c r="D36" s="1" t="s">
        <v>284</v>
      </c>
      <c r="I36" s="87">
        <v>2177</v>
      </c>
    </row>
    <row r="38" spans="2:3" ht="15.75">
      <c r="B38" s="8">
        <v>27</v>
      </c>
      <c r="C38" s="3" t="s">
        <v>267</v>
      </c>
    </row>
    <row r="39" ht="15">
      <c r="C39" s="11" t="s">
        <v>268</v>
      </c>
    </row>
    <row r="40" ht="15">
      <c r="C40" s="11" t="s">
        <v>269</v>
      </c>
    </row>
    <row r="41" ht="15">
      <c r="C41" s="1" t="s">
        <v>270</v>
      </c>
    </row>
    <row r="42" spans="7:8" ht="15">
      <c r="G42" s="88" t="s">
        <v>287</v>
      </c>
      <c r="H42" s="88"/>
    </row>
    <row r="43" spans="6:8" ht="15">
      <c r="F43" s="1" t="s">
        <v>285</v>
      </c>
      <c r="G43" s="88" t="s">
        <v>288</v>
      </c>
      <c r="H43" s="88"/>
    </row>
    <row r="44" spans="6:9" ht="15">
      <c r="F44" s="36" t="s">
        <v>286</v>
      </c>
      <c r="G44" s="89" t="s">
        <v>289</v>
      </c>
      <c r="H44" s="36" t="s">
        <v>290</v>
      </c>
      <c r="I44" s="36" t="s">
        <v>293</v>
      </c>
    </row>
    <row r="45" ht="15">
      <c r="C45" s="36" t="s">
        <v>271</v>
      </c>
    </row>
    <row r="46" spans="3:9" ht="15">
      <c r="C46" s="11" t="s">
        <v>272</v>
      </c>
      <c r="F46" s="34">
        <v>31591</v>
      </c>
      <c r="G46" s="90">
        <v>253</v>
      </c>
      <c r="H46" s="34">
        <f>-263-4</f>
        <v>-267</v>
      </c>
      <c r="I46" s="34">
        <f>F46+G46+H46</f>
        <v>31577</v>
      </c>
    </row>
    <row r="47" spans="3:9" ht="15">
      <c r="C47" s="11" t="s">
        <v>273</v>
      </c>
      <c r="F47" s="34">
        <v>2143</v>
      </c>
      <c r="G47" s="90">
        <f>-873-1</f>
        <v>-874</v>
      </c>
      <c r="H47" s="34">
        <v>0</v>
      </c>
      <c r="I47" s="34">
        <f>F47+G47</f>
        <v>1269</v>
      </c>
    </row>
    <row r="48" spans="3:9" ht="15">
      <c r="C48" s="11"/>
      <c r="F48" s="34"/>
      <c r="G48" s="90"/>
      <c r="H48" s="34"/>
      <c r="I48" s="34"/>
    </row>
    <row r="49" spans="3:9" ht="15">
      <c r="C49" s="36" t="s">
        <v>274</v>
      </c>
      <c r="F49" s="34"/>
      <c r="G49" s="90"/>
      <c r="H49" s="34"/>
      <c r="I49" s="34"/>
    </row>
    <row r="50" spans="3:9" ht="15">
      <c r="C50" s="11" t="s">
        <v>275</v>
      </c>
      <c r="F50" s="34">
        <v>26129</v>
      </c>
      <c r="G50" s="90"/>
      <c r="H50" s="34">
        <v>-57</v>
      </c>
      <c r="I50" s="34">
        <f>F50+H50</f>
        <v>26072</v>
      </c>
    </row>
    <row r="51" spans="3:9" ht="15">
      <c r="C51" s="11" t="s">
        <v>276</v>
      </c>
      <c r="F51" s="34">
        <v>3839</v>
      </c>
      <c r="G51" s="90">
        <v>-13</v>
      </c>
      <c r="H51" s="34"/>
      <c r="I51" s="34">
        <f>F51+G51</f>
        <v>3826</v>
      </c>
    </row>
    <row r="52" spans="3:9" ht="15">
      <c r="C52" s="11" t="s">
        <v>277</v>
      </c>
      <c r="F52" s="34">
        <v>11836</v>
      </c>
      <c r="G52" s="90">
        <v>13</v>
      </c>
      <c r="H52" s="34">
        <f>-61+4</f>
        <v>-57</v>
      </c>
      <c r="I52" s="34">
        <f>SUM(F52:H52)</f>
        <v>11792</v>
      </c>
    </row>
    <row r="53" spans="3:9" ht="15">
      <c r="C53" s="11" t="s">
        <v>278</v>
      </c>
      <c r="F53" s="34">
        <v>15675</v>
      </c>
      <c r="G53" s="90"/>
      <c r="H53" s="34">
        <v>-57</v>
      </c>
      <c r="I53" s="34">
        <f>F53+H53</f>
        <v>15618</v>
      </c>
    </row>
    <row r="54" ht="15">
      <c r="C54" s="1" t="s">
        <v>279</v>
      </c>
    </row>
    <row r="55" spans="3:9" ht="15">
      <c r="C55" s="11" t="s">
        <v>280</v>
      </c>
      <c r="F55" s="34">
        <v>15357</v>
      </c>
      <c r="G55" s="34"/>
      <c r="H55" s="34">
        <v>57</v>
      </c>
      <c r="I55" s="34">
        <f>F55+H55</f>
        <v>15414</v>
      </c>
    </row>
    <row r="57" ht="15">
      <c r="C57" s="36" t="s">
        <v>281</v>
      </c>
    </row>
    <row r="58" spans="3:9" ht="15">
      <c r="C58" s="11" t="s">
        <v>272</v>
      </c>
      <c r="F58" s="34">
        <v>42399</v>
      </c>
      <c r="G58" s="90">
        <f>253+47</f>
        <v>300</v>
      </c>
      <c r="H58" s="34">
        <f>-263-61</f>
        <v>-324</v>
      </c>
      <c r="I58" s="34">
        <f>SUM(F58:H58)</f>
        <v>42375</v>
      </c>
    </row>
    <row r="59" spans="3:9" ht="15">
      <c r="C59" s="11" t="s">
        <v>273</v>
      </c>
      <c r="F59" s="34">
        <v>2143</v>
      </c>
      <c r="G59" s="90">
        <f>-874-34</f>
        <v>-908</v>
      </c>
      <c r="H59" s="34" t="s">
        <v>41</v>
      </c>
      <c r="I59" s="34">
        <f>F59+G59</f>
        <v>1235</v>
      </c>
    </row>
    <row r="60" spans="3:9" ht="15">
      <c r="C60" s="11" t="s">
        <v>282</v>
      </c>
      <c r="F60" s="34">
        <v>3374</v>
      </c>
      <c r="G60" s="90">
        <v>608</v>
      </c>
      <c r="H60" s="34" t="s">
        <v>41</v>
      </c>
      <c r="I60" s="34">
        <f>F60+G60</f>
        <v>3982</v>
      </c>
    </row>
    <row r="61" spans="3:9" ht="15">
      <c r="C61" s="11" t="s">
        <v>283</v>
      </c>
      <c r="F61" s="34">
        <v>14020</v>
      </c>
      <c r="G61" s="90" t="s">
        <v>41</v>
      </c>
      <c r="H61" s="34">
        <v>324</v>
      </c>
      <c r="I61" s="34">
        <f>F61+H61</f>
        <v>14344</v>
      </c>
    </row>
  </sheetData>
  <printOptions horizontalCentered="1"/>
  <pageMargins left="0.55" right="0.4777777777777778" top="0.45" bottom="0.2777777777777778" header="0" footer="0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